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9390" windowHeight="4620" activeTab="0"/>
  </bookViews>
  <sheets>
    <sheet name="Sheet1" sheetId="1" r:id="rId1"/>
  </sheets>
  <definedNames>
    <definedName name="_xlnm.Print_Area" localSheetId="0">'Sheet1'!$A$1:$X$76</definedName>
    <definedName name="Print_Titels">'Sheet1'!#REF!</definedName>
    <definedName name="_xlnm.Print_Titles" localSheetId="0">'Sheet1'!$1:$2</definedName>
  </definedNames>
  <calcPr fullCalcOnLoad="1"/>
</workbook>
</file>

<file path=xl/sharedStrings.xml><?xml version="1.0" encoding="utf-8"?>
<sst xmlns="http://schemas.openxmlformats.org/spreadsheetml/2006/main" count="60" uniqueCount="59">
  <si>
    <t>回答</t>
  </si>
  <si>
    <t>http://sailing.p-kit.com</t>
  </si>
  <si>
    <t>入力チェック</t>
  </si>
  <si>
    <t>企業経営の組織／人事マネジメントを考える戦略目標管理研究会</t>
  </si>
  <si>
    <t>ta2902@isis.ocn.ne.jp</t>
  </si>
  <si>
    <t xml:space="preserve">      URL</t>
  </si>
  <si>
    <t>ストレスマネジメント簡易診断シート</t>
  </si>
  <si>
    <t xml:space="preserve">   1) 業種・規模に応じた法定労働安全衛生体制がとられている。</t>
  </si>
  <si>
    <t xml:space="preserve">   3) 労働安全衛生教育が定期的に行われている。</t>
  </si>
  <si>
    <t xml:space="preserve">   4) 労災事故の発生時／事後処理に関する対応マニュアルが整備されている。</t>
  </si>
  <si>
    <t xml:space="preserve">   5) 労災事故関係者へのメンタルケア体制が整備されている。</t>
  </si>
  <si>
    <r>
      <t xml:space="preserve">企業経営の組織／人事マネジメントを考える </t>
    </r>
    <r>
      <rPr>
        <sz val="14"/>
        <rFont val="MS UI Gothic"/>
        <family val="3"/>
      </rPr>
      <t>戦略目標管理研究会</t>
    </r>
  </si>
  <si>
    <t>〒170-0005 東京都豊島区南大塚1-21-11 ジェイシティ南大塚503</t>
  </si>
  <si>
    <t>TEL・FAX     03-5976-2541／髙桒（タカクワ）</t>
  </si>
  <si>
    <t>E-mail</t>
  </si>
  <si>
    <t>マネジメントの状況</t>
  </si>
  <si>
    <t>　２．仕事の失敗、過重な責任発生</t>
  </si>
  <si>
    <t>　１．事故や災害の体験</t>
  </si>
  <si>
    <t>　３．仕事の質・量</t>
  </si>
  <si>
    <t>　４．役割・地位の変化</t>
  </si>
  <si>
    <t>　５．対人関係</t>
  </si>
  <si>
    <t xml:space="preserve">   1) 会社経営や人身に関る重大事故へのリスク対策がとられている。</t>
  </si>
  <si>
    <t xml:space="preserve">   3) 業務責任権限分掌が開示されている。</t>
  </si>
  <si>
    <t xml:space="preserve">   4) 業務責任権限分掌の遂行に必要な教育等サポートが行われている。</t>
  </si>
  <si>
    <t xml:space="preserve">   5) ペナルティの程度は責任権限分掌の範囲を超えていない。</t>
  </si>
  <si>
    <t xml:space="preserve">   1) 部署別時間外労働時間を把握できている。</t>
  </si>
  <si>
    <t xml:space="preserve">   3) 部署別サービス残業・休日出勤の点検が行われている。</t>
  </si>
  <si>
    <t xml:space="preserve">   5) 休憩・休日は法定基準以上の条件で実施されている。</t>
  </si>
  <si>
    <t xml:space="preserve">   4) 時間外労働や休日出勤が常態化している部署はない。</t>
  </si>
  <si>
    <t xml:space="preserve">   1) 人事異動に際しては本人の能力・経験・適性等が配慮されている。</t>
  </si>
  <si>
    <t xml:space="preserve">   3) 昇格・昇進に際しては責任権限の変更説明と対応教育が行われている。</t>
  </si>
  <si>
    <t xml:space="preserve">   4) 非正規社員であることを理由とする差別・不利益取扱はない。</t>
  </si>
  <si>
    <t xml:space="preserve">   5) 退職手続きは法定基準、就業規則に従って行われている。</t>
  </si>
  <si>
    <t xml:space="preserve">   1) セクシャルハラスメントの防止教育が行われている。</t>
  </si>
  <si>
    <t xml:space="preserve">   3) パワーハラスメントの防止教育が行われている。</t>
  </si>
  <si>
    <t xml:space="preserve">   4) パワーハラスメントの相談／救済機関が設けられている。</t>
  </si>
  <si>
    <t xml:space="preserve">   5) その他職場の人間関係トラブルの相談／救済機関が設けられている。</t>
  </si>
  <si>
    <t xml:space="preserve">   2) セクシャルハラスメントの相談／救済機関が設けられている。</t>
  </si>
  <si>
    <t xml:space="preserve">   2) 配置異動・転勤に際しては教育・庶務支援等必要なサポートが行われている。</t>
  </si>
  <si>
    <t xml:space="preserve">   2) 時間外労働時間数は全部署とも法定基準内に収まっている。</t>
  </si>
  <si>
    <t xml:space="preserve">   2) 会社経営や人身に関る重大事故への組織的責任体制ができている。</t>
  </si>
  <si>
    <t xml:space="preserve">   2) 労働安全衛生に関するパトロールが定期的に行われている。</t>
  </si>
  <si>
    <t>回答欄にＹＥＳであれば２、ＮＯであれば１を入力していただきますと分析欄に結果が表示されます。</t>
  </si>
  <si>
    <t>分析欄</t>
  </si>
  <si>
    <t>心理的負荷区分</t>
  </si>
  <si>
    <t>　１．事故や災害の体験から受ける心理的負荷に関するマネジメント</t>
  </si>
  <si>
    <t>５．対人関係</t>
  </si>
  <si>
    <t>４．役割・地位の変化</t>
  </si>
  <si>
    <t>３．仕事の質・量</t>
  </si>
  <si>
    <t>２．仕事の失敗、過重な責任発生</t>
  </si>
  <si>
    <t>１．事故や災害の体験</t>
  </si>
  <si>
    <t>　３．仕事の質・量から受ける心理的負荷に関するマネジメント</t>
  </si>
  <si>
    <t>　４．役割・地位の変化から受ける心理的負荷に関するマネジメント</t>
  </si>
  <si>
    <t>　５．対人関係から受ける心理的負荷に関するマネジメント</t>
  </si>
  <si>
    <t>ここでは労災精神障害の発病トリガーとなるストレスの予防・軽減マネジメントについてストレス強度の認定指標</t>
  </si>
  <si>
    <t>となる「業務による心理的負荷評価表」の心的負荷区分に対応して問題点の有無と課題を整理できます。</t>
  </si>
  <si>
    <t>精神障害は本人やその家族にとって多大な負担となるだけでなく企業側においても生産性を低下させ労災とも</t>
  </si>
  <si>
    <t>なれば訴訟や賠償、社会的信用の低下等さまざまなダメージを受けます。</t>
  </si>
  <si>
    <t>　２．仕事の失敗、過重な責任発生から受ける心理的負荷に関するマネジメント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</si>
</sst>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7">
    <font>
      <sz val="11"/>
      <name val="ＭＳ Ｐゴシック"/>
      <family val="3"/>
    </font>
    <font>
      <sz val="6"/>
      <name val="ＭＳ Ｐゴシック"/>
      <family val="3"/>
    </font>
    <font>
      <sz val="10"/>
      <name val="MS UI Gothic"/>
      <family val="3"/>
    </font>
    <font>
      <u val="single"/>
      <sz val="11"/>
      <color indexed="12"/>
      <name val="ＭＳ Ｐゴシック"/>
      <family val="3"/>
    </font>
    <font>
      <u val="single"/>
      <sz val="11"/>
      <color indexed="36"/>
      <name val="ＭＳ Ｐゴシック"/>
      <family val="3"/>
    </font>
    <font>
      <sz val="12"/>
      <name val="MS UI Gothic"/>
      <family val="3"/>
    </font>
    <font>
      <sz val="11"/>
      <name val="ＭＳ ゴシック"/>
      <family val="3"/>
    </font>
    <font>
      <u val="single"/>
      <sz val="11"/>
      <color indexed="12"/>
      <name val="MS UI Gothic"/>
      <family val="3"/>
    </font>
    <font>
      <sz val="10"/>
      <color indexed="9"/>
      <name val="MS UI Gothic"/>
      <family val="3"/>
    </font>
    <font>
      <b/>
      <sz val="16"/>
      <color indexed="57"/>
      <name val="MS UI Gothic"/>
      <family val="3"/>
    </font>
    <font>
      <sz val="14"/>
      <name val="MS UI Gothic"/>
      <family val="3"/>
    </font>
    <font>
      <sz val="10"/>
      <name val="ＭＳ Ｐゴシック"/>
      <family val="3"/>
    </font>
    <font>
      <sz val="11"/>
      <name val="MS UI Gothic"/>
      <family val="3"/>
    </font>
    <font>
      <sz val="11"/>
      <color indexed="9"/>
      <name val="MS UI Gothic"/>
      <family val="3"/>
    </font>
    <font>
      <sz val="9"/>
      <name val="ＭＳ Ｐゴシック"/>
      <family val="3"/>
    </font>
    <font>
      <sz val="9.5"/>
      <name val="ＭＳ Ｐゴシック"/>
      <family val="3"/>
    </font>
    <font>
      <sz val="10"/>
      <color indexed="9"/>
      <name val="ＭＳ Ｐゴシック"/>
      <family val="3"/>
    </font>
  </fonts>
  <fills count="8">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57"/>
        <bgColor indexed="64"/>
      </patternFill>
    </fill>
  </fills>
  <borders count="36">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double"/>
      <right>
        <color indexed="63"/>
      </right>
      <top>
        <color indexed="63"/>
      </top>
      <bottom style="thin"/>
    </border>
    <border>
      <left style="double"/>
      <right>
        <color indexed="63"/>
      </right>
      <top style="thin"/>
      <bottom style="thin"/>
    </border>
    <border>
      <left>
        <color indexed="63"/>
      </left>
      <right style="double"/>
      <top style="thin"/>
      <bottom style="thin"/>
    </border>
    <border>
      <left style="double"/>
      <right>
        <color indexed="63"/>
      </right>
      <top>
        <color indexed="63"/>
      </top>
      <bottom>
        <color indexed="63"/>
      </bottom>
    </border>
    <border>
      <left>
        <color indexed="63"/>
      </left>
      <right>
        <color indexed="63"/>
      </right>
      <top style="double"/>
      <bottom style="thin"/>
    </border>
    <border>
      <left>
        <color indexed="63"/>
      </left>
      <right>
        <color indexed="63"/>
      </right>
      <top style="double"/>
      <bottom>
        <color indexed="63"/>
      </bottom>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double"/>
      <right style="double"/>
      <top style="thin"/>
      <bottom style="thin"/>
    </border>
    <border>
      <left>
        <color indexed="63"/>
      </left>
      <right style="double"/>
      <top>
        <color indexed="63"/>
      </top>
      <bottom style="thin"/>
    </border>
    <border>
      <left style="double"/>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double"/>
    </border>
    <border>
      <left style="double"/>
      <right style="double"/>
      <top style="double"/>
      <bottom style="double"/>
    </border>
    <border>
      <left style="double"/>
      <right style="double"/>
      <top style="double"/>
      <bottom>
        <color indexed="63"/>
      </bottom>
    </border>
    <border>
      <left style="double"/>
      <right style="double"/>
      <top>
        <color indexed="63"/>
      </top>
      <bottom style="double"/>
    </border>
    <border>
      <left style="thin"/>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94">
    <xf numFmtId="0" fontId="0" fillId="0" borderId="0" xfId="0" applyAlignment="1">
      <alignment vertical="center"/>
    </xf>
    <xf numFmtId="0" fontId="2" fillId="0" borderId="0" xfId="0" applyFont="1" applyAlignment="1">
      <alignment vertical="center"/>
    </xf>
    <xf numFmtId="0" fontId="2" fillId="2" borderId="0" xfId="0" applyFont="1" applyFill="1" applyAlignment="1">
      <alignment vertical="center"/>
    </xf>
    <xf numFmtId="0" fontId="2" fillId="3" borderId="1" xfId="0" applyFont="1" applyFill="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4" borderId="4" xfId="0" applyFont="1" applyFill="1" applyBorder="1" applyAlignment="1">
      <alignment vertical="center"/>
    </xf>
    <xf numFmtId="0" fontId="2" fillId="4" borderId="5" xfId="0" applyFont="1" applyFill="1" applyBorder="1" applyAlignment="1">
      <alignment vertical="center"/>
    </xf>
    <xf numFmtId="0" fontId="2" fillId="4" borderId="6" xfId="0" applyFont="1" applyFill="1" applyBorder="1" applyAlignment="1">
      <alignmen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2" fillId="4" borderId="0" xfId="0" applyFont="1" applyFill="1" applyBorder="1" applyAlignment="1">
      <alignment vertical="center"/>
    </xf>
    <xf numFmtId="0" fontId="6" fillId="3" borderId="1" xfId="0" applyFont="1" applyFill="1" applyBorder="1" applyAlignment="1">
      <alignment vertical="center"/>
    </xf>
    <xf numFmtId="0" fontId="7" fillId="3" borderId="1" xfId="16" applyFont="1" applyFill="1" applyBorder="1" applyAlignment="1">
      <alignment vertical="center"/>
    </xf>
    <xf numFmtId="0" fontId="2" fillId="3" borderId="9" xfId="0" applyFont="1" applyFill="1" applyBorder="1" applyAlignment="1">
      <alignment vertical="center"/>
    </xf>
    <xf numFmtId="0" fontId="2" fillId="3" borderId="10" xfId="0" applyFont="1" applyFill="1" applyBorder="1" applyAlignment="1">
      <alignment vertical="center"/>
    </xf>
    <xf numFmtId="0" fontId="2" fillId="3" borderId="11" xfId="0" applyFont="1" applyFill="1" applyBorder="1" applyAlignment="1">
      <alignment vertical="center"/>
    </xf>
    <xf numFmtId="0" fontId="2" fillId="3" borderId="12" xfId="0" applyFont="1" applyFill="1" applyBorder="1" applyAlignment="1">
      <alignment vertical="center"/>
    </xf>
    <xf numFmtId="0" fontId="2" fillId="3" borderId="13" xfId="0" applyFont="1" applyFill="1" applyBorder="1" applyAlignment="1">
      <alignment vertical="center"/>
    </xf>
    <xf numFmtId="0" fontId="2" fillId="3" borderId="14" xfId="0" applyFont="1" applyFill="1" applyBorder="1" applyAlignment="1">
      <alignment vertical="center"/>
    </xf>
    <xf numFmtId="0" fontId="2" fillId="3" borderId="15" xfId="0" applyFont="1" applyFill="1" applyBorder="1" applyAlignment="1">
      <alignment vertical="center"/>
    </xf>
    <xf numFmtId="0" fontId="2" fillId="3" borderId="16" xfId="0" applyFont="1" applyFill="1" applyBorder="1" applyAlignment="1">
      <alignment vertical="center"/>
    </xf>
    <xf numFmtId="0" fontId="2" fillId="3" borderId="17" xfId="0" applyFont="1" applyFill="1" applyBorder="1" applyAlignment="1">
      <alignment vertical="center"/>
    </xf>
    <xf numFmtId="0" fontId="2" fillId="3" borderId="18" xfId="0" applyFont="1" applyFill="1" applyBorder="1" applyAlignment="1">
      <alignment vertical="center"/>
    </xf>
    <xf numFmtId="0" fontId="2" fillId="3" borderId="19" xfId="0" applyFont="1" applyFill="1" applyBorder="1" applyAlignment="1">
      <alignment vertical="center"/>
    </xf>
    <xf numFmtId="0" fontId="2" fillId="5" borderId="20" xfId="0" applyFont="1" applyFill="1" applyBorder="1" applyAlignment="1">
      <alignment horizontal="center" vertical="center"/>
    </xf>
    <xf numFmtId="0" fontId="2" fillId="4" borderId="0" xfId="0" applyFont="1" applyFill="1" applyAlignment="1">
      <alignment vertical="center"/>
    </xf>
    <xf numFmtId="0" fontId="5" fillId="3" borderId="1" xfId="0" applyFont="1" applyFill="1" applyBorder="1" applyAlignment="1">
      <alignment vertical="center"/>
    </xf>
    <xf numFmtId="0" fontId="2" fillId="3" borderId="0" xfId="0" applyFont="1" applyFill="1" applyBorder="1" applyAlignment="1">
      <alignment vertical="center"/>
    </xf>
    <xf numFmtId="0" fontId="3" fillId="3" borderId="0" xfId="16" applyFill="1" applyBorder="1" applyAlignment="1">
      <alignment vertical="center"/>
    </xf>
    <xf numFmtId="0" fontId="2" fillId="3" borderId="21"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2" xfId="0" applyFont="1" applyFill="1" applyBorder="1" applyAlignment="1">
      <alignment vertical="center"/>
    </xf>
    <xf numFmtId="0" fontId="2" fillId="3" borderId="23" xfId="0" applyFont="1" applyFill="1" applyBorder="1" applyAlignment="1">
      <alignment vertical="center"/>
    </xf>
    <xf numFmtId="0" fontId="2" fillId="3" borderId="24" xfId="0" applyFont="1" applyFill="1" applyBorder="1" applyAlignment="1">
      <alignment vertical="center"/>
    </xf>
    <xf numFmtId="0" fontId="2" fillId="3" borderId="25" xfId="0" applyFont="1" applyFill="1" applyBorder="1" applyAlignment="1">
      <alignment vertical="center"/>
    </xf>
    <xf numFmtId="0" fontId="2" fillId="3" borderId="26" xfId="0" applyFont="1" applyFill="1" applyBorder="1" applyAlignment="1">
      <alignment vertical="center"/>
    </xf>
    <xf numFmtId="0" fontId="2" fillId="3" borderId="27" xfId="0" applyFont="1" applyFill="1" applyBorder="1" applyAlignment="1">
      <alignment vertical="center"/>
    </xf>
    <xf numFmtId="0" fontId="2" fillId="3" borderId="13" xfId="0" applyFont="1" applyFill="1" applyBorder="1" applyAlignment="1">
      <alignment horizontal="left" vertical="center" indent="3"/>
    </xf>
    <xf numFmtId="0" fontId="2" fillId="3" borderId="12" xfId="0" applyFont="1" applyFill="1" applyBorder="1" applyAlignment="1">
      <alignment horizontal="center" vertical="center"/>
    </xf>
    <xf numFmtId="0" fontId="8" fillId="5" borderId="28" xfId="0" applyFont="1" applyFill="1" applyBorder="1" applyAlignment="1">
      <alignment horizontal="center" vertical="center"/>
    </xf>
    <xf numFmtId="0" fontId="2" fillId="4" borderId="0" xfId="0" applyFont="1" applyFill="1" applyAlignment="1">
      <alignment horizontal="left" vertical="center" indent="1"/>
    </xf>
    <xf numFmtId="0" fontId="2" fillId="4" borderId="0" xfId="0" applyFont="1" applyFill="1" applyBorder="1" applyAlignment="1">
      <alignment horizontal="left" vertical="center" indent="1"/>
    </xf>
    <xf numFmtId="0" fontId="9" fillId="3" borderId="1" xfId="0" applyFont="1" applyFill="1" applyBorder="1" applyAlignment="1">
      <alignment horizontal="left" vertical="center"/>
    </xf>
    <xf numFmtId="0" fontId="2" fillId="5" borderId="29" xfId="0" applyFont="1" applyFill="1" applyBorder="1" applyAlignment="1">
      <alignment horizontal="center" vertical="center"/>
    </xf>
    <xf numFmtId="0" fontId="2" fillId="5" borderId="30" xfId="0" applyFont="1" applyFill="1" applyBorder="1" applyAlignment="1">
      <alignment horizontal="center" vertical="center"/>
    </xf>
    <xf numFmtId="0" fontId="11" fillId="3" borderId="0" xfId="0" applyFont="1" applyFill="1" applyBorder="1" applyAlignment="1">
      <alignment vertical="center"/>
    </xf>
    <xf numFmtId="0" fontId="11" fillId="3" borderId="27" xfId="0" applyFont="1" applyFill="1" applyBorder="1" applyAlignment="1">
      <alignment vertical="center"/>
    </xf>
    <xf numFmtId="0" fontId="11" fillId="4" borderId="0" xfId="0" applyFont="1" applyFill="1" applyAlignment="1">
      <alignment vertical="center"/>
    </xf>
    <xf numFmtId="0" fontId="2" fillId="2" borderId="8" xfId="0" applyFont="1" applyFill="1" applyBorder="1" applyAlignment="1">
      <alignment vertical="center"/>
    </xf>
    <xf numFmtId="0" fontId="11" fillId="2" borderId="8" xfId="0" applyFont="1" applyFill="1" applyBorder="1" applyAlignment="1">
      <alignment vertical="center"/>
    </xf>
    <xf numFmtId="0" fontId="12" fillId="2" borderId="0" xfId="0" applyFont="1" applyFill="1" applyAlignment="1">
      <alignment vertical="center"/>
    </xf>
    <xf numFmtId="0" fontId="2" fillId="4" borderId="0" xfId="0" applyFont="1" applyFill="1" applyBorder="1" applyAlignment="1">
      <alignment horizontal="center" vertical="center"/>
    </xf>
    <xf numFmtId="0" fontId="2" fillId="2" borderId="8" xfId="0" applyFont="1" applyFill="1" applyBorder="1" applyAlignment="1">
      <alignment horizontal="center" vertical="center"/>
    </xf>
    <xf numFmtId="0" fontId="11" fillId="6" borderId="5" xfId="0" applyFont="1" applyFill="1" applyBorder="1" applyAlignment="1">
      <alignment vertical="center"/>
    </xf>
    <xf numFmtId="0" fontId="2" fillId="6" borderId="8" xfId="0" applyFont="1" applyFill="1" applyBorder="1" applyAlignment="1">
      <alignment vertical="center"/>
    </xf>
    <xf numFmtId="0" fontId="2" fillId="6" borderId="6" xfId="0" applyFont="1" applyFill="1" applyBorder="1" applyAlignment="1">
      <alignment vertical="center"/>
    </xf>
    <xf numFmtId="0" fontId="11" fillId="6" borderId="4" xfId="0" applyFont="1" applyFill="1" applyBorder="1" applyAlignment="1">
      <alignment vertical="center"/>
    </xf>
    <xf numFmtId="0" fontId="2" fillId="6" borderId="0" xfId="0" applyFont="1" applyFill="1" applyBorder="1" applyAlignment="1">
      <alignment vertical="center"/>
    </xf>
    <xf numFmtId="0" fontId="2" fillId="6" borderId="7" xfId="0" applyFont="1" applyFill="1" applyBorder="1" applyAlignment="1">
      <alignment vertical="center"/>
    </xf>
    <xf numFmtId="0" fontId="11" fillId="6" borderId="31" xfId="0" applyFont="1" applyFill="1" applyBorder="1" applyAlignment="1">
      <alignment vertical="center"/>
    </xf>
    <xf numFmtId="0" fontId="2" fillId="6" borderId="9" xfId="0" applyFont="1" applyFill="1" applyBorder="1" applyAlignment="1">
      <alignment vertical="center"/>
    </xf>
    <xf numFmtId="0" fontId="2" fillId="6" borderId="32" xfId="0" applyFont="1" applyFill="1" applyBorder="1" applyAlignment="1">
      <alignment vertical="center"/>
    </xf>
    <xf numFmtId="0" fontId="16" fillId="7" borderId="3" xfId="0" applyFont="1" applyFill="1" applyBorder="1" applyAlignment="1">
      <alignment vertical="center"/>
    </xf>
    <xf numFmtId="0" fontId="8" fillId="7" borderId="1" xfId="0" applyFont="1" applyFill="1" applyBorder="1" applyAlignment="1">
      <alignment vertical="center"/>
    </xf>
    <xf numFmtId="0" fontId="8" fillId="7" borderId="2" xfId="0" applyFont="1" applyFill="1" applyBorder="1" applyAlignment="1">
      <alignment vertical="center"/>
    </xf>
    <xf numFmtId="0" fontId="2" fillId="6" borderId="4" xfId="0" applyFont="1" applyFill="1" applyBorder="1" applyAlignment="1">
      <alignment vertical="center"/>
    </xf>
    <xf numFmtId="0" fontId="2" fillId="6" borderId="31" xfId="0" applyFont="1" applyFill="1" applyBorder="1" applyAlignment="1">
      <alignment vertical="center"/>
    </xf>
    <xf numFmtId="0" fontId="2" fillId="6" borderId="0" xfId="0" applyFont="1" applyFill="1" applyAlignment="1">
      <alignment vertical="center"/>
    </xf>
    <xf numFmtId="0" fontId="2" fillId="6" borderId="5" xfId="0" applyFont="1" applyFill="1" applyBorder="1" applyAlignment="1">
      <alignment vertical="center"/>
    </xf>
    <xf numFmtId="0" fontId="13" fillId="5" borderId="33" xfId="0" applyFont="1" applyFill="1" applyBorder="1" applyAlignment="1">
      <alignment horizontal="left" vertical="center" indent="1"/>
    </xf>
    <xf numFmtId="0" fontId="13" fillId="5" borderId="34" xfId="0" applyFont="1" applyFill="1" applyBorder="1" applyAlignment="1">
      <alignment horizontal="left" vertical="center" indent="1"/>
    </xf>
    <xf numFmtId="0" fontId="13" fillId="5" borderId="35" xfId="0" applyFont="1" applyFill="1" applyBorder="1" applyAlignment="1">
      <alignment horizontal="left" vertical="center" indent="1"/>
    </xf>
    <xf numFmtId="0" fontId="2" fillId="3" borderId="22" xfId="0" applyFont="1" applyFill="1" applyBorder="1" applyAlignment="1">
      <alignment horizontal="left" vertical="center"/>
    </xf>
    <xf numFmtId="0" fontId="2" fillId="3" borderId="15" xfId="0" applyFont="1" applyFill="1" applyBorder="1" applyAlignment="1">
      <alignment horizontal="left" vertical="center"/>
    </xf>
    <xf numFmtId="0" fontId="2" fillId="3" borderId="23" xfId="0" applyFont="1" applyFill="1" applyBorder="1" applyAlignment="1">
      <alignment horizontal="left" vertical="center"/>
    </xf>
    <xf numFmtId="0" fontId="2" fillId="3" borderId="13" xfId="0" applyFont="1" applyFill="1" applyBorder="1" applyAlignment="1">
      <alignment horizontal="left" vertical="center"/>
    </xf>
    <xf numFmtId="0" fontId="2" fillId="3" borderId="0" xfId="0" applyFont="1" applyFill="1" applyBorder="1" applyAlignment="1">
      <alignment horizontal="left" vertical="center"/>
    </xf>
    <xf numFmtId="0" fontId="2" fillId="3" borderId="24" xfId="0" applyFont="1" applyFill="1" applyBorder="1" applyAlignment="1">
      <alignment horizontal="left" vertical="center"/>
    </xf>
    <xf numFmtId="0" fontId="2" fillId="3" borderId="25" xfId="0" applyFont="1" applyFill="1" applyBorder="1" applyAlignment="1">
      <alignment horizontal="left" vertical="center"/>
    </xf>
    <xf numFmtId="0" fontId="2" fillId="3" borderId="27" xfId="0" applyFont="1" applyFill="1" applyBorder="1" applyAlignment="1">
      <alignment horizontal="left" vertical="center"/>
    </xf>
    <xf numFmtId="0" fontId="2" fillId="3" borderId="26" xfId="0" applyFont="1" applyFill="1" applyBorder="1" applyAlignment="1">
      <alignment horizontal="left" vertical="center"/>
    </xf>
    <xf numFmtId="0" fontId="2" fillId="3" borderId="22" xfId="0" applyFont="1" applyFill="1" applyBorder="1" applyAlignment="1">
      <alignment vertical="center"/>
    </xf>
    <xf numFmtId="0" fontId="2" fillId="3" borderId="15" xfId="0" applyFont="1" applyFill="1" applyBorder="1" applyAlignment="1">
      <alignment vertical="center"/>
    </xf>
    <xf numFmtId="0" fontId="2" fillId="3" borderId="23" xfId="0" applyFont="1" applyFill="1" applyBorder="1" applyAlignment="1">
      <alignment vertical="center"/>
    </xf>
    <xf numFmtId="0" fontId="2" fillId="3" borderId="13" xfId="0" applyFont="1" applyFill="1" applyBorder="1" applyAlignment="1">
      <alignment vertical="center"/>
    </xf>
    <xf numFmtId="0" fontId="2" fillId="3" borderId="0" xfId="0" applyFont="1" applyFill="1" applyBorder="1" applyAlignment="1">
      <alignment vertical="center"/>
    </xf>
    <xf numFmtId="0" fontId="2" fillId="3" borderId="24" xfId="0" applyFont="1" applyFill="1" applyBorder="1" applyAlignment="1">
      <alignment vertical="center"/>
    </xf>
    <xf numFmtId="0" fontId="2" fillId="3" borderId="25" xfId="0" applyFont="1" applyFill="1" applyBorder="1" applyAlignment="1">
      <alignment vertical="center"/>
    </xf>
    <xf numFmtId="0" fontId="2" fillId="3" borderId="27" xfId="0" applyFont="1" applyFill="1" applyBorder="1" applyAlignment="1">
      <alignment vertical="center"/>
    </xf>
    <xf numFmtId="0" fontId="2" fillId="3" borderId="26" xfId="0" applyFont="1" applyFill="1" applyBorder="1" applyAlignment="1">
      <alignment vertical="center"/>
    </xf>
    <xf numFmtId="0" fontId="13" fillId="5" borderId="33" xfId="0" applyFont="1" applyFill="1" applyBorder="1" applyAlignment="1">
      <alignment horizontal="center" vertical="center"/>
    </xf>
    <xf numFmtId="0" fontId="13" fillId="5" borderId="34" xfId="0" applyFont="1" applyFill="1" applyBorder="1" applyAlignment="1">
      <alignment horizontal="center" vertical="center"/>
    </xf>
    <xf numFmtId="0" fontId="13" fillId="5" borderId="35"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心理的負荷区分に対応するストレスマネジメントの充実度</a:t>
            </a:r>
          </a:p>
        </c:rich>
      </c:tx>
      <c:layout>
        <c:manualLayout>
          <c:xMode val="factor"/>
          <c:yMode val="factor"/>
          <c:x val="-0.00175"/>
          <c:y val="0.03575"/>
        </c:manualLayout>
      </c:layout>
      <c:spPr>
        <a:noFill/>
        <a:ln>
          <a:noFill/>
        </a:ln>
      </c:spPr>
    </c:title>
    <c:view3D>
      <c:rotX val="30"/>
      <c:rotY val="19"/>
      <c:depthPercent val="100"/>
      <c:rAngAx val="1"/>
    </c:view3D>
    <c:plotArea>
      <c:layout>
        <c:manualLayout>
          <c:xMode val="edge"/>
          <c:yMode val="edge"/>
          <c:x val="0.0185"/>
          <c:y val="0.1705"/>
          <c:w val="0.96325"/>
          <c:h val="0.8295"/>
        </c:manualLayout>
      </c:layout>
      <c:bar3DChart>
        <c:barDir val="bar"/>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Sheet1!$E$43:$E$47</c:f>
              <c:strCache/>
            </c:strRef>
          </c:cat>
          <c:val>
            <c:numRef>
              <c:f>Sheet1!$F$43:$F$47</c:f>
              <c:numCache/>
            </c:numRef>
          </c:val>
          <c:shape val="box"/>
        </c:ser>
        <c:overlap val="100"/>
        <c:shape val="box"/>
        <c:axId val="45589417"/>
        <c:axId val="7651570"/>
      </c:bar3DChart>
      <c:catAx>
        <c:axId val="45589417"/>
        <c:scaling>
          <c:orientation val="minMax"/>
        </c:scaling>
        <c:axPos val="l"/>
        <c:delete val="0"/>
        <c:numFmt formatCode="General" sourceLinked="1"/>
        <c:majorTickMark val="in"/>
        <c:minorTickMark val="none"/>
        <c:tickLblPos val="low"/>
        <c:txPr>
          <a:bodyPr/>
          <a:lstStyle/>
          <a:p>
            <a:pPr>
              <a:defRPr lang="en-US" cap="none" sz="1000" b="0" i="0" u="none" baseline="0"/>
            </a:pPr>
          </a:p>
        </c:txPr>
        <c:crossAx val="7651570"/>
        <c:crosses val="autoZero"/>
        <c:auto val="1"/>
        <c:lblOffset val="100"/>
        <c:noMultiLvlLbl val="0"/>
      </c:catAx>
      <c:valAx>
        <c:axId val="7651570"/>
        <c:scaling>
          <c:orientation val="minMax"/>
          <c:max val="5"/>
          <c:min val="0"/>
        </c:scaling>
        <c:axPos val="b"/>
        <c:majorGridlines/>
        <c:delete val="0"/>
        <c:numFmt formatCode="General" sourceLinked="1"/>
        <c:majorTickMark val="in"/>
        <c:minorTickMark val="none"/>
        <c:tickLblPos val="nextTo"/>
        <c:crossAx val="45589417"/>
        <c:crossesAt val="1"/>
        <c:crossBetween val="between"/>
        <c:dispUnits/>
        <c:majorUnit val="1"/>
      </c:valAx>
      <c:spPr>
        <a:noFill/>
        <a:ln>
          <a:noFill/>
        </a:ln>
      </c:spPr>
    </c:plotArea>
    <c:floo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spPr>
    <a:solidFill>
      <a:srgbClr val="FFFFFF"/>
    </a:solidFill>
  </c:spPr>
  <c:txPr>
    <a:bodyPr vert="horz" rot="0"/>
    <a:lstStyle/>
    <a:p>
      <a:pPr>
        <a:defRPr lang="en-US" cap="none" sz="9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41</xdr:row>
      <xdr:rowOff>9525</xdr:rowOff>
    </xdr:from>
    <xdr:to>
      <xdr:col>11</xdr:col>
      <xdr:colOff>0</xdr:colOff>
      <xdr:row>51</xdr:row>
      <xdr:rowOff>9525</xdr:rowOff>
    </xdr:to>
    <xdr:graphicFrame>
      <xdr:nvGraphicFramePr>
        <xdr:cNvPr id="1" name="Chart 7"/>
        <xdr:cNvGraphicFramePr/>
      </xdr:nvGraphicFramePr>
      <xdr:xfrm>
        <a:off x="962025" y="9620250"/>
        <a:ext cx="5267325" cy="2095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2902@isis.ocn.ne.jp" TargetMode="External" /><Relationship Id="rId2" Type="http://schemas.openxmlformats.org/officeDocument/2006/relationships/hyperlink" Target="http://sailing.p-kit.com/" TargetMode="External" /><Relationship Id="rId3" Type="http://schemas.openxmlformats.org/officeDocument/2006/relationships/hyperlink" Target="http://sailing.p-kit.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6"/>
  <sheetViews>
    <sheetView showGridLines="0" tabSelected="1" workbookViewId="0" topLeftCell="A1">
      <selection activeCell="A1" sqref="A1"/>
    </sheetView>
  </sheetViews>
  <sheetFormatPr defaultColWidth="9.00390625" defaultRowHeight="13.5"/>
  <cols>
    <col min="1" max="1" width="4.875" style="1" customWidth="1"/>
    <col min="2" max="2" width="3.25390625" style="1" customWidth="1"/>
    <col min="3" max="3" width="4.625" style="1" customWidth="1"/>
    <col min="4" max="4" width="5.125" style="1" customWidth="1"/>
    <col min="5" max="11" width="9.125" style="1" customWidth="1"/>
    <col min="12" max="12" width="4.625" style="1" customWidth="1"/>
    <col min="13" max="13" width="5.125" style="1" customWidth="1"/>
    <col min="14" max="14" width="9.125" style="1" customWidth="1"/>
    <col min="15" max="15" width="5.125" style="1" customWidth="1"/>
    <col min="16" max="20" width="9.125" style="1" customWidth="1"/>
    <col min="21" max="21" width="4.625" style="1" customWidth="1"/>
    <col min="22" max="22" width="5.125" style="1" customWidth="1"/>
    <col min="23" max="23" width="3.375" style="1" customWidth="1"/>
    <col min="24" max="24" width="4.875" style="1" customWidth="1"/>
    <col min="25" max="16384" width="9.00390625" style="1" customWidth="1"/>
  </cols>
  <sheetData>
    <row r="1" spans="1:24" ht="18.75" customHeight="1">
      <c r="A1" s="2"/>
      <c r="B1" s="51"/>
      <c r="C1" s="51"/>
      <c r="D1" s="51"/>
      <c r="E1" s="51"/>
      <c r="F1" s="51"/>
      <c r="G1" s="51"/>
      <c r="H1" s="51"/>
      <c r="I1" s="51"/>
      <c r="J1" s="51"/>
      <c r="K1" s="51"/>
      <c r="L1" s="51"/>
      <c r="M1" s="51"/>
      <c r="N1" s="51"/>
      <c r="O1" s="51"/>
      <c r="P1" s="51"/>
      <c r="Q1" s="51"/>
      <c r="R1" s="51"/>
      <c r="S1" s="51"/>
      <c r="T1" s="51"/>
      <c r="U1" s="51"/>
      <c r="V1" s="51"/>
      <c r="W1" s="51"/>
      <c r="X1" s="2"/>
    </row>
    <row r="2" spans="1:24" ht="30" customHeight="1">
      <c r="A2" s="2"/>
      <c r="B2" s="5"/>
      <c r="C2" s="43" t="s">
        <v>6</v>
      </c>
      <c r="D2" s="43"/>
      <c r="E2" s="3"/>
      <c r="F2" s="3"/>
      <c r="G2" s="3"/>
      <c r="H2" s="3"/>
      <c r="I2" s="12"/>
      <c r="J2" s="27" t="s">
        <v>3</v>
      </c>
      <c r="K2" s="3"/>
      <c r="L2" s="3"/>
      <c r="M2" s="3"/>
      <c r="N2" s="3"/>
      <c r="O2" s="3"/>
      <c r="P2" s="3"/>
      <c r="Q2" s="3"/>
      <c r="R2" s="3"/>
      <c r="S2" s="13" t="s">
        <v>1</v>
      </c>
      <c r="T2" s="3"/>
      <c r="U2" s="3"/>
      <c r="V2" s="3"/>
      <c r="W2" s="4"/>
      <c r="X2" s="2"/>
    </row>
    <row r="3" spans="1:24" ht="12.75" thickBot="1">
      <c r="A3" s="2"/>
      <c r="B3" s="7"/>
      <c r="C3" s="10"/>
      <c r="D3" s="10"/>
      <c r="E3" s="10"/>
      <c r="F3" s="10"/>
      <c r="G3" s="10"/>
      <c r="H3" s="10"/>
      <c r="I3" s="10"/>
      <c r="J3" s="10"/>
      <c r="K3" s="10"/>
      <c r="L3" s="10"/>
      <c r="M3" s="10"/>
      <c r="N3" s="10"/>
      <c r="O3" s="10"/>
      <c r="P3" s="10"/>
      <c r="Q3" s="10"/>
      <c r="R3" s="10"/>
      <c r="S3" s="10"/>
      <c r="T3" s="10"/>
      <c r="U3" s="10"/>
      <c r="V3" s="10"/>
      <c r="W3" s="8"/>
      <c r="X3" s="2"/>
    </row>
    <row r="4" spans="1:24" ht="15.75" customHeight="1" thickTop="1">
      <c r="A4" s="2"/>
      <c r="B4" s="6"/>
      <c r="C4" s="41" t="s">
        <v>56</v>
      </c>
      <c r="D4" s="41"/>
      <c r="E4" s="26"/>
      <c r="F4" s="11"/>
      <c r="G4" s="11"/>
      <c r="H4" s="11"/>
      <c r="I4" s="11"/>
      <c r="J4" s="11"/>
      <c r="K4" s="11"/>
      <c r="L4" s="11"/>
      <c r="M4" s="11"/>
      <c r="N4" s="32"/>
      <c r="O4" s="20"/>
      <c r="P4" s="20"/>
      <c r="Q4" s="20"/>
      <c r="R4" s="20"/>
      <c r="S4" s="20"/>
      <c r="T4" s="20"/>
      <c r="U4" s="20"/>
      <c r="V4" s="33"/>
      <c r="W4" s="9"/>
      <c r="X4" s="2"/>
    </row>
    <row r="5" spans="1:24" ht="15.75" customHeight="1">
      <c r="A5" s="2"/>
      <c r="B5" s="6"/>
      <c r="C5" s="41" t="s">
        <v>57</v>
      </c>
      <c r="D5" s="41"/>
      <c r="E5" s="26"/>
      <c r="F5" s="11"/>
      <c r="G5" s="11"/>
      <c r="H5" s="11"/>
      <c r="I5" s="11"/>
      <c r="J5" s="11"/>
      <c r="K5" s="11"/>
      <c r="L5" s="11"/>
      <c r="M5" s="11"/>
      <c r="N5" s="38" t="s">
        <v>11</v>
      </c>
      <c r="O5" s="28"/>
      <c r="P5" s="28"/>
      <c r="Q5" s="28"/>
      <c r="R5" s="28"/>
      <c r="S5" s="28"/>
      <c r="T5" s="28"/>
      <c r="U5" s="28"/>
      <c r="V5" s="34"/>
      <c r="W5" s="9"/>
      <c r="X5" s="2"/>
    </row>
    <row r="6" spans="1:24" ht="15.75" customHeight="1">
      <c r="A6" s="2"/>
      <c r="B6" s="6"/>
      <c r="C6" s="42" t="s">
        <v>54</v>
      </c>
      <c r="D6" s="41"/>
      <c r="E6" s="26"/>
      <c r="F6" s="11"/>
      <c r="G6" s="11"/>
      <c r="H6" s="11"/>
      <c r="I6" s="11"/>
      <c r="J6" s="11"/>
      <c r="K6" s="11"/>
      <c r="L6" s="11"/>
      <c r="M6" s="11"/>
      <c r="N6" s="38" t="s">
        <v>12</v>
      </c>
      <c r="O6" s="28"/>
      <c r="P6" s="28"/>
      <c r="Q6" s="28"/>
      <c r="R6" s="28"/>
      <c r="S6" s="28"/>
      <c r="T6" s="28"/>
      <c r="U6" s="28"/>
      <c r="V6" s="34"/>
      <c r="W6" s="9"/>
      <c r="X6" s="2"/>
    </row>
    <row r="7" spans="1:24" ht="15.75" customHeight="1">
      <c r="A7" s="2"/>
      <c r="B7" s="6"/>
      <c r="C7" s="42" t="s">
        <v>55</v>
      </c>
      <c r="D7" s="42"/>
      <c r="E7" s="26"/>
      <c r="F7" s="11"/>
      <c r="G7" s="11"/>
      <c r="H7" s="11"/>
      <c r="I7" s="11"/>
      <c r="J7" s="11"/>
      <c r="K7" s="11"/>
      <c r="L7" s="11"/>
      <c r="M7" s="11"/>
      <c r="N7" s="38" t="s">
        <v>13</v>
      </c>
      <c r="O7" s="28"/>
      <c r="P7" s="28"/>
      <c r="Q7" s="28"/>
      <c r="R7" s="28"/>
      <c r="S7" s="28"/>
      <c r="T7" s="28"/>
      <c r="U7" s="28"/>
      <c r="V7" s="34"/>
      <c r="W7" s="9"/>
      <c r="X7" s="2"/>
    </row>
    <row r="8" spans="1:24" ht="15.75" customHeight="1">
      <c r="A8" s="2"/>
      <c r="B8" s="6"/>
      <c r="C8" s="42"/>
      <c r="D8" s="42"/>
      <c r="E8" s="26"/>
      <c r="F8" s="11"/>
      <c r="G8" s="11"/>
      <c r="H8" s="11"/>
      <c r="I8" s="11"/>
      <c r="J8" s="11"/>
      <c r="K8" s="11"/>
      <c r="L8" s="11"/>
      <c r="M8" s="11"/>
      <c r="N8" s="38" t="s">
        <v>14</v>
      </c>
      <c r="O8" s="28"/>
      <c r="P8" s="29" t="s">
        <v>4</v>
      </c>
      <c r="Q8" s="28"/>
      <c r="R8" s="28" t="s">
        <v>5</v>
      </c>
      <c r="S8" s="29" t="s">
        <v>1</v>
      </c>
      <c r="T8" s="28"/>
      <c r="U8" s="28"/>
      <c r="V8" s="34"/>
      <c r="W8" s="9"/>
      <c r="X8" s="2"/>
    </row>
    <row r="9" spans="1:24" ht="15.75" customHeight="1" thickBot="1">
      <c r="A9" s="2"/>
      <c r="B9" s="6"/>
      <c r="C9" s="42" t="s">
        <v>42</v>
      </c>
      <c r="D9" s="42"/>
      <c r="E9" s="26"/>
      <c r="F9" s="11"/>
      <c r="G9" s="11"/>
      <c r="H9" s="11"/>
      <c r="I9" s="11"/>
      <c r="J9" s="11"/>
      <c r="K9" s="11"/>
      <c r="L9" s="11"/>
      <c r="M9" s="11"/>
      <c r="N9" s="35"/>
      <c r="O9" s="37"/>
      <c r="P9" s="37"/>
      <c r="Q9" s="37"/>
      <c r="R9" s="37"/>
      <c r="S9" s="37"/>
      <c r="T9" s="37"/>
      <c r="U9" s="37"/>
      <c r="V9" s="36"/>
      <c r="W9" s="9"/>
      <c r="X9" s="2"/>
    </row>
    <row r="10" spans="1:24" ht="13.5" thickBot="1" thickTop="1">
      <c r="A10" s="2"/>
      <c r="B10" s="6"/>
      <c r="C10" s="11"/>
      <c r="D10" s="11"/>
      <c r="E10" s="11"/>
      <c r="F10" s="11"/>
      <c r="G10" s="11"/>
      <c r="H10" s="11"/>
      <c r="I10" s="11"/>
      <c r="J10" s="11"/>
      <c r="K10" s="11"/>
      <c r="L10" s="11"/>
      <c r="M10" s="11"/>
      <c r="N10" s="11"/>
      <c r="O10" s="11"/>
      <c r="P10" s="11"/>
      <c r="Q10" s="11"/>
      <c r="R10" s="11"/>
      <c r="S10" s="11"/>
      <c r="T10" s="11"/>
      <c r="U10" s="11"/>
      <c r="V10" s="11"/>
      <c r="W10" s="9"/>
      <c r="X10" s="2"/>
    </row>
    <row r="11" spans="1:24" ht="25.5" customHeight="1" thickBot="1" thickTop="1">
      <c r="A11" s="2"/>
      <c r="B11" s="6"/>
      <c r="C11" s="91" t="s">
        <v>44</v>
      </c>
      <c r="D11" s="92"/>
      <c r="E11" s="92"/>
      <c r="F11" s="93"/>
      <c r="G11" s="91" t="s">
        <v>15</v>
      </c>
      <c r="H11" s="92"/>
      <c r="I11" s="92"/>
      <c r="J11" s="92"/>
      <c r="K11" s="92"/>
      <c r="L11" s="92"/>
      <c r="M11" s="92"/>
      <c r="N11" s="93"/>
      <c r="O11" s="40" t="s">
        <v>0</v>
      </c>
      <c r="P11" s="91" t="s">
        <v>2</v>
      </c>
      <c r="Q11" s="92"/>
      <c r="R11" s="92"/>
      <c r="S11" s="92"/>
      <c r="T11" s="92"/>
      <c r="U11" s="92"/>
      <c r="V11" s="93"/>
      <c r="W11" s="9"/>
      <c r="X11" s="2"/>
    </row>
    <row r="12" spans="1:24" ht="18.75" customHeight="1" thickTop="1">
      <c r="A12" s="2"/>
      <c r="B12" s="6"/>
      <c r="C12" s="82" t="s">
        <v>17</v>
      </c>
      <c r="D12" s="83"/>
      <c r="E12" s="83"/>
      <c r="F12" s="84"/>
      <c r="G12" s="15" t="s">
        <v>7</v>
      </c>
      <c r="H12" s="14"/>
      <c r="I12" s="14"/>
      <c r="J12" s="14"/>
      <c r="K12" s="14"/>
      <c r="L12" s="14"/>
      <c r="M12" s="14"/>
      <c r="N12" s="30"/>
      <c r="O12" s="44"/>
      <c r="P12" s="32" t="str">
        <f>IF(O12=2,"　入力完了",IF(O12=1,"　入力完了",IF(O12&gt;2,"　回答はＹＥＳであれば２、ＮＯであれば１を入力して下さい。",IF(O12&lt;1,"　回答はＹＥＳであれば２、ＮＯであれば１を入力して下さい。"))))</f>
        <v>　回答はＹＥＳであれば２、ＮＯであれば１を入力して下さい。</v>
      </c>
      <c r="Q12" s="19"/>
      <c r="R12" s="19"/>
      <c r="S12" s="19"/>
      <c r="T12" s="19"/>
      <c r="U12" s="19"/>
      <c r="V12" s="21"/>
      <c r="W12" s="9"/>
      <c r="X12" s="2"/>
    </row>
    <row r="13" spans="1:24" ht="18.75" customHeight="1">
      <c r="A13" s="2"/>
      <c r="B13" s="6"/>
      <c r="C13" s="85"/>
      <c r="D13" s="86"/>
      <c r="E13" s="86"/>
      <c r="F13" s="87"/>
      <c r="G13" s="16" t="s">
        <v>41</v>
      </c>
      <c r="H13" s="3"/>
      <c r="I13" s="3"/>
      <c r="J13" s="3"/>
      <c r="K13" s="3"/>
      <c r="L13" s="3"/>
      <c r="M13" s="3"/>
      <c r="N13" s="39"/>
      <c r="O13" s="25"/>
      <c r="P13" s="16" t="str">
        <f aca="true" t="shared" si="0" ref="P13:P36">IF(O13=2,"　入力完了",IF(O13=1,"　入力完了",IF(O13&gt;2,"　回答はＹＥＳであれば２、ＮＯであれば１を入力して下さい。",IF(O13&lt;1,"　回答はＹＥＳであれば２、ＮＯであれば１を入力して下さい。"))))</f>
        <v>　回答はＹＥＳであれば２、ＮＯであれば１を入力して下さい。</v>
      </c>
      <c r="Q13" s="3"/>
      <c r="R13" s="3"/>
      <c r="S13" s="3"/>
      <c r="T13" s="3"/>
      <c r="U13" s="3"/>
      <c r="V13" s="17"/>
      <c r="W13" s="9"/>
      <c r="X13" s="2"/>
    </row>
    <row r="14" spans="1:24" ht="18.75" customHeight="1">
      <c r="A14" s="2"/>
      <c r="B14" s="6"/>
      <c r="C14" s="85"/>
      <c r="D14" s="86"/>
      <c r="E14" s="86"/>
      <c r="F14" s="87"/>
      <c r="G14" s="16" t="s">
        <v>8</v>
      </c>
      <c r="H14" s="3"/>
      <c r="I14" s="3"/>
      <c r="J14" s="3"/>
      <c r="K14" s="3"/>
      <c r="L14" s="3"/>
      <c r="M14" s="3"/>
      <c r="N14" s="39"/>
      <c r="O14" s="25"/>
      <c r="P14" s="16" t="str">
        <f t="shared" si="0"/>
        <v>　回答はＹＥＳであれば２、ＮＯであれば１を入力して下さい。</v>
      </c>
      <c r="Q14" s="3"/>
      <c r="R14" s="3"/>
      <c r="S14" s="3"/>
      <c r="T14" s="3"/>
      <c r="U14" s="3"/>
      <c r="V14" s="17"/>
      <c r="W14" s="9"/>
      <c r="X14" s="2"/>
    </row>
    <row r="15" spans="1:24" ht="18.75" customHeight="1">
      <c r="A15" s="2"/>
      <c r="B15" s="6"/>
      <c r="C15" s="85"/>
      <c r="D15" s="86"/>
      <c r="E15" s="86"/>
      <c r="F15" s="87"/>
      <c r="G15" s="16" t="s">
        <v>9</v>
      </c>
      <c r="H15" s="3"/>
      <c r="I15" s="3"/>
      <c r="J15" s="3"/>
      <c r="K15" s="3"/>
      <c r="L15" s="3"/>
      <c r="M15" s="3"/>
      <c r="N15" s="39"/>
      <c r="O15" s="25"/>
      <c r="P15" s="16" t="str">
        <f t="shared" si="0"/>
        <v>　回答はＹＥＳであれば２、ＮＯであれば１を入力して下さい。</v>
      </c>
      <c r="Q15" s="3"/>
      <c r="R15" s="3"/>
      <c r="S15" s="3"/>
      <c r="T15" s="3"/>
      <c r="U15" s="3"/>
      <c r="V15" s="17"/>
      <c r="W15" s="9"/>
      <c r="X15" s="2"/>
    </row>
    <row r="16" spans="1:24" ht="18.75" customHeight="1" thickBot="1">
      <c r="A16" s="2"/>
      <c r="B16" s="6"/>
      <c r="C16" s="88"/>
      <c r="D16" s="89"/>
      <c r="E16" s="89"/>
      <c r="F16" s="90"/>
      <c r="G16" s="22" t="s">
        <v>10</v>
      </c>
      <c r="H16" s="23"/>
      <c r="I16" s="23"/>
      <c r="J16" s="23"/>
      <c r="K16" s="23"/>
      <c r="L16" s="23"/>
      <c r="M16" s="23"/>
      <c r="N16" s="31"/>
      <c r="O16" s="45"/>
      <c r="P16" s="18" t="str">
        <f t="shared" si="0"/>
        <v>　回答はＹＥＳであれば２、ＮＯであれば１を入力して下さい。</v>
      </c>
      <c r="Q16" s="23"/>
      <c r="R16" s="23"/>
      <c r="S16" s="23"/>
      <c r="T16" s="23"/>
      <c r="U16" s="23"/>
      <c r="V16" s="24"/>
      <c r="W16" s="9"/>
      <c r="X16" s="2"/>
    </row>
    <row r="17" spans="1:24" ht="18.75" customHeight="1" thickTop="1">
      <c r="A17" s="2"/>
      <c r="B17" s="6"/>
      <c r="C17" s="73" t="s">
        <v>16</v>
      </c>
      <c r="D17" s="74"/>
      <c r="E17" s="74"/>
      <c r="F17" s="75"/>
      <c r="G17" s="15" t="s">
        <v>21</v>
      </c>
      <c r="H17" s="14"/>
      <c r="I17" s="14"/>
      <c r="J17" s="14"/>
      <c r="K17" s="14"/>
      <c r="L17" s="14"/>
      <c r="M17" s="14"/>
      <c r="N17" s="30"/>
      <c r="O17" s="44"/>
      <c r="P17" s="32" t="str">
        <f t="shared" si="0"/>
        <v>　回答はＹＥＳであれば２、ＮＯであれば１を入力して下さい。</v>
      </c>
      <c r="Q17" s="19"/>
      <c r="R17" s="19"/>
      <c r="S17" s="19"/>
      <c r="T17" s="19"/>
      <c r="U17" s="19"/>
      <c r="V17" s="21"/>
      <c r="W17" s="9"/>
      <c r="X17" s="2"/>
    </row>
    <row r="18" spans="1:24" ht="18.75" customHeight="1">
      <c r="A18" s="2"/>
      <c r="B18" s="6"/>
      <c r="C18" s="76"/>
      <c r="D18" s="77"/>
      <c r="E18" s="77"/>
      <c r="F18" s="78"/>
      <c r="G18" s="16" t="s">
        <v>40</v>
      </c>
      <c r="H18" s="3"/>
      <c r="I18" s="3"/>
      <c r="J18" s="3"/>
      <c r="K18" s="3"/>
      <c r="L18" s="3"/>
      <c r="M18" s="3"/>
      <c r="N18" s="39"/>
      <c r="O18" s="25"/>
      <c r="P18" s="16" t="str">
        <f t="shared" si="0"/>
        <v>　回答はＹＥＳであれば２、ＮＯであれば１を入力して下さい。</v>
      </c>
      <c r="Q18" s="3"/>
      <c r="R18" s="3"/>
      <c r="S18" s="3"/>
      <c r="T18" s="3"/>
      <c r="U18" s="3"/>
      <c r="V18" s="17"/>
      <c r="W18" s="9"/>
      <c r="X18" s="2"/>
    </row>
    <row r="19" spans="1:24" ht="18.75" customHeight="1">
      <c r="A19" s="2"/>
      <c r="B19" s="6"/>
      <c r="C19" s="76"/>
      <c r="D19" s="77"/>
      <c r="E19" s="77"/>
      <c r="F19" s="78"/>
      <c r="G19" s="16" t="s">
        <v>22</v>
      </c>
      <c r="H19" s="3"/>
      <c r="I19" s="3"/>
      <c r="J19" s="3"/>
      <c r="K19" s="3"/>
      <c r="L19" s="3"/>
      <c r="M19" s="3"/>
      <c r="N19" s="39"/>
      <c r="O19" s="25"/>
      <c r="P19" s="16" t="str">
        <f t="shared" si="0"/>
        <v>　回答はＹＥＳであれば２、ＮＯであれば１を入力して下さい。</v>
      </c>
      <c r="Q19" s="3"/>
      <c r="R19" s="3"/>
      <c r="S19" s="3"/>
      <c r="T19" s="3"/>
      <c r="U19" s="3"/>
      <c r="V19" s="17"/>
      <c r="W19" s="9"/>
      <c r="X19" s="2"/>
    </row>
    <row r="20" spans="1:24" ht="18.75" customHeight="1">
      <c r="A20" s="2"/>
      <c r="B20" s="6"/>
      <c r="C20" s="76"/>
      <c r="D20" s="77"/>
      <c r="E20" s="77"/>
      <c r="F20" s="78"/>
      <c r="G20" s="16" t="s">
        <v>23</v>
      </c>
      <c r="H20" s="3"/>
      <c r="I20" s="3"/>
      <c r="J20" s="3"/>
      <c r="K20" s="3"/>
      <c r="L20" s="3"/>
      <c r="M20" s="3"/>
      <c r="N20" s="39"/>
      <c r="O20" s="25"/>
      <c r="P20" s="16" t="str">
        <f t="shared" si="0"/>
        <v>　回答はＹＥＳであれば２、ＮＯであれば１を入力して下さい。</v>
      </c>
      <c r="Q20" s="3"/>
      <c r="R20" s="3"/>
      <c r="S20" s="3"/>
      <c r="T20" s="3"/>
      <c r="U20" s="3"/>
      <c r="V20" s="17"/>
      <c r="W20" s="9"/>
      <c r="X20" s="2"/>
    </row>
    <row r="21" spans="1:24" ht="18.75" customHeight="1" thickBot="1">
      <c r="A21" s="2"/>
      <c r="B21" s="6"/>
      <c r="C21" s="79"/>
      <c r="D21" s="80"/>
      <c r="E21" s="80"/>
      <c r="F21" s="81"/>
      <c r="G21" s="22" t="s">
        <v>24</v>
      </c>
      <c r="H21" s="23"/>
      <c r="I21" s="23"/>
      <c r="J21" s="23"/>
      <c r="K21" s="23"/>
      <c r="L21" s="23"/>
      <c r="M21" s="23"/>
      <c r="N21" s="31"/>
      <c r="O21" s="45"/>
      <c r="P21" s="18" t="str">
        <f t="shared" si="0"/>
        <v>　回答はＹＥＳであれば２、ＮＯであれば１を入力して下さい。</v>
      </c>
      <c r="Q21" s="23"/>
      <c r="R21" s="23"/>
      <c r="S21" s="23"/>
      <c r="T21" s="23"/>
      <c r="U21" s="23"/>
      <c r="V21" s="24"/>
      <c r="W21" s="9"/>
      <c r="X21" s="2"/>
    </row>
    <row r="22" spans="1:24" ht="18.75" customHeight="1" thickTop="1">
      <c r="A22" s="2"/>
      <c r="B22" s="6"/>
      <c r="C22" s="73" t="s">
        <v>18</v>
      </c>
      <c r="D22" s="74"/>
      <c r="E22" s="74"/>
      <c r="F22" s="75"/>
      <c r="G22" s="15" t="s">
        <v>25</v>
      </c>
      <c r="H22" s="14"/>
      <c r="I22" s="14"/>
      <c r="J22" s="14"/>
      <c r="K22" s="14"/>
      <c r="L22" s="14"/>
      <c r="M22" s="14"/>
      <c r="N22" s="30"/>
      <c r="O22" s="44"/>
      <c r="P22" s="32" t="str">
        <f t="shared" si="0"/>
        <v>　回答はＹＥＳであれば２、ＮＯであれば１を入力して下さい。</v>
      </c>
      <c r="Q22" s="19"/>
      <c r="R22" s="19"/>
      <c r="S22" s="19"/>
      <c r="T22" s="19"/>
      <c r="U22" s="19"/>
      <c r="V22" s="21"/>
      <c r="W22" s="9"/>
      <c r="X22" s="2"/>
    </row>
    <row r="23" spans="1:24" ht="18.75" customHeight="1">
      <c r="A23" s="2"/>
      <c r="B23" s="6"/>
      <c r="C23" s="76"/>
      <c r="D23" s="77"/>
      <c r="E23" s="77"/>
      <c r="F23" s="78"/>
      <c r="G23" s="16" t="s">
        <v>39</v>
      </c>
      <c r="H23" s="3"/>
      <c r="I23" s="3"/>
      <c r="J23" s="3"/>
      <c r="K23" s="3"/>
      <c r="L23" s="3"/>
      <c r="M23" s="3"/>
      <c r="N23" s="39"/>
      <c r="O23" s="25"/>
      <c r="P23" s="16" t="str">
        <f t="shared" si="0"/>
        <v>　回答はＹＥＳであれば２、ＮＯであれば１を入力して下さい。</v>
      </c>
      <c r="Q23" s="3"/>
      <c r="R23" s="3"/>
      <c r="S23" s="3"/>
      <c r="T23" s="3"/>
      <c r="U23" s="3"/>
      <c r="V23" s="17"/>
      <c r="W23" s="9"/>
      <c r="X23" s="2"/>
    </row>
    <row r="24" spans="1:24" ht="18.75" customHeight="1">
      <c r="A24" s="2"/>
      <c r="B24" s="6"/>
      <c r="C24" s="76"/>
      <c r="D24" s="77"/>
      <c r="E24" s="77"/>
      <c r="F24" s="78"/>
      <c r="G24" s="16" t="s">
        <v>26</v>
      </c>
      <c r="H24" s="3"/>
      <c r="I24" s="3"/>
      <c r="J24" s="3"/>
      <c r="K24" s="3"/>
      <c r="L24" s="3"/>
      <c r="M24" s="3"/>
      <c r="N24" s="39"/>
      <c r="O24" s="25"/>
      <c r="P24" s="16" t="str">
        <f t="shared" si="0"/>
        <v>　回答はＹＥＳであれば２、ＮＯであれば１を入力して下さい。</v>
      </c>
      <c r="Q24" s="3"/>
      <c r="R24" s="3"/>
      <c r="S24" s="3"/>
      <c r="T24" s="3"/>
      <c r="U24" s="3"/>
      <c r="V24" s="17"/>
      <c r="W24" s="9"/>
      <c r="X24" s="2"/>
    </row>
    <row r="25" spans="1:24" ht="18.75" customHeight="1">
      <c r="A25" s="2"/>
      <c r="B25" s="6"/>
      <c r="C25" s="76"/>
      <c r="D25" s="77"/>
      <c r="E25" s="77"/>
      <c r="F25" s="78"/>
      <c r="G25" s="16" t="s">
        <v>28</v>
      </c>
      <c r="H25" s="3"/>
      <c r="I25" s="3"/>
      <c r="J25" s="3"/>
      <c r="K25" s="3"/>
      <c r="L25" s="3"/>
      <c r="M25" s="3"/>
      <c r="N25" s="39"/>
      <c r="O25" s="25"/>
      <c r="P25" s="16" t="str">
        <f t="shared" si="0"/>
        <v>　回答はＹＥＳであれば２、ＮＯであれば１を入力して下さい。</v>
      </c>
      <c r="Q25" s="3"/>
      <c r="R25" s="3"/>
      <c r="S25" s="3"/>
      <c r="T25" s="3"/>
      <c r="U25" s="3"/>
      <c r="V25" s="17"/>
      <c r="W25" s="9"/>
      <c r="X25" s="2"/>
    </row>
    <row r="26" spans="1:24" ht="18.75" customHeight="1" thickBot="1">
      <c r="A26" s="2"/>
      <c r="B26" s="6"/>
      <c r="C26" s="79"/>
      <c r="D26" s="80"/>
      <c r="E26" s="80"/>
      <c r="F26" s="81"/>
      <c r="G26" s="22" t="s">
        <v>27</v>
      </c>
      <c r="H26" s="23"/>
      <c r="I26" s="23"/>
      <c r="J26" s="23"/>
      <c r="K26" s="23"/>
      <c r="L26" s="23"/>
      <c r="M26" s="23"/>
      <c r="N26" s="31"/>
      <c r="O26" s="45"/>
      <c r="P26" s="18" t="str">
        <f t="shared" si="0"/>
        <v>　回答はＹＥＳであれば２、ＮＯであれば１を入力して下さい。</v>
      </c>
      <c r="Q26" s="23"/>
      <c r="R26" s="23"/>
      <c r="S26" s="23"/>
      <c r="T26" s="23"/>
      <c r="U26" s="23"/>
      <c r="V26" s="24"/>
      <c r="W26" s="9"/>
      <c r="X26" s="2"/>
    </row>
    <row r="27" spans="1:24" ht="18.75" customHeight="1" thickTop="1">
      <c r="A27" s="2"/>
      <c r="B27" s="6"/>
      <c r="C27" s="82" t="s">
        <v>19</v>
      </c>
      <c r="D27" s="83"/>
      <c r="E27" s="83"/>
      <c r="F27" s="84"/>
      <c r="G27" s="15" t="s">
        <v>29</v>
      </c>
      <c r="H27" s="14"/>
      <c r="I27" s="14"/>
      <c r="J27" s="14"/>
      <c r="K27" s="14"/>
      <c r="L27" s="14"/>
      <c r="M27" s="14"/>
      <c r="N27" s="30"/>
      <c r="O27" s="44"/>
      <c r="P27" s="32" t="str">
        <f t="shared" si="0"/>
        <v>　回答はＹＥＳであれば２、ＮＯであれば１を入力して下さい。</v>
      </c>
      <c r="Q27" s="19"/>
      <c r="R27" s="19"/>
      <c r="S27" s="19"/>
      <c r="T27" s="19"/>
      <c r="U27" s="19"/>
      <c r="V27" s="21"/>
      <c r="W27" s="9"/>
      <c r="X27" s="2"/>
    </row>
    <row r="28" spans="1:24" ht="18.75" customHeight="1">
      <c r="A28" s="2"/>
      <c r="B28" s="6"/>
      <c r="C28" s="85"/>
      <c r="D28" s="86"/>
      <c r="E28" s="86"/>
      <c r="F28" s="87"/>
      <c r="G28" s="16" t="s">
        <v>38</v>
      </c>
      <c r="H28" s="3"/>
      <c r="I28" s="3"/>
      <c r="J28" s="3"/>
      <c r="K28" s="3"/>
      <c r="L28" s="3"/>
      <c r="M28" s="3"/>
      <c r="N28" s="39"/>
      <c r="O28" s="25"/>
      <c r="P28" s="16" t="str">
        <f t="shared" si="0"/>
        <v>　回答はＹＥＳであれば２、ＮＯであれば１を入力して下さい。</v>
      </c>
      <c r="Q28" s="3"/>
      <c r="R28" s="3"/>
      <c r="S28" s="3"/>
      <c r="T28" s="3"/>
      <c r="U28" s="3"/>
      <c r="V28" s="17"/>
      <c r="W28" s="9"/>
      <c r="X28" s="2"/>
    </row>
    <row r="29" spans="1:24" ht="18.75" customHeight="1">
      <c r="A29" s="2"/>
      <c r="B29" s="6"/>
      <c r="C29" s="85"/>
      <c r="D29" s="86"/>
      <c r="E29" s="86"/>
      <c r="F29" s="87"/>
      <c r="G29" s="16" t="s">
        <v>30</v>
      </c>
      <c r="H29" s="3"/>
      <c r="I29" s="3"/>
      <c r="J29" s="3"/>
      <c r="K29" s="3"/>
      <c r="L29" s="3"/>
      <c r="M29" s="3"/>
      <c r="N29" s="39"/>
      <c r="O29" s="25"/>
      <c r="P29" s="16" t="str">
        <f t="shared" si="0"/>
        <v>　回答はＹＥＳであれば２、ＮＯであれば１を入力して下さい。</v>
      </c>
      <c r="Q29" s="3"/>
      <c r="R29" s="3"/>
      <c r="S29" s="3"/>
      <c r="T29" s="3"/>
      <c r="U29" s="3"/>
      <c r="V29" s="17"/>
      <c r="W29" s="9"/>
      <c r="X29" s="2"/>
    </row>
    <row r="30" spans="1:24" ht="18.75" customHeight="1">
      <c r="A30" s="2"/>
      <c r="B30" s="6"/>
      <c r="C30" s="85"/>
      <c r="D30" s="86"/>
      <c r="E30" s="86"/>
      <c r="F30" s="87"/>
      <c r="G30" s="16" t="s">
        <v>31</v>
      </c>
      <c r="H30" s="3"/>
      <c r="I30" s="3"/>
      <c r="J30" s="3"/>
      <c r="K30" s="3"/>
      <c r="L30" s="3"/>
      <c r="M30" s="3"/>
      <c r="N30" s="39"/>
      <c r="O30" s="25"/>
      <c r="P30" s="16" t="str">
        <f t="shared" si="0"/>
        <v>　回答はＹＥＳであれば２、ＮＯであれば１を入力して下さい。</v>
      </c>
      <c r="Q30" s="3"/>
      <c r="R30" s="3"/>
      <c r="S30" s="3"/>
      <c r="T30" s="3"/>
      <c r="U30" s="3"/>
      <c r="V30" s="17"/>
      <c r="W30" s="9"/>
      <c r="X30" s="2"/>
    </row>
    <row r="31" spans="1:24" ht="18.75" customHeight="1" thickBot="1">
      <c r="A31" s="2"/>
      <c r="B31" s="6"/>
      <c r="C31" s="88"/>
      <c r="D31" s="89"/>
      <c r="E31" s="89"/>
      <c r="F31" s="90"/>
      <c r="G31" s="22" t="s">
        <v>32</v>
      </c>
      <c r="H31" s="23"/>
      <c r="I31" s="23"/>
      <c r="J31" s="23"/>
      <c r="K31" s="23"/>
      <c r="L31" s="23"/>
      <c r="M31" s="23"/>
      <c r="N31" s="31"/>
      <c r="O31" s="45"/>
      <c r="P31" s="18" t="str">
        <f t="shared" si="0"/>
        <v>　回答はＹＥＳであれば２、ＮＯであれば１を入力して下さい。</v>
      </c>
      <c r="Q31" s="23"/>
      <c r="R31" s="23"/>
      <c r="S31" s="23"/>
      <c r="T31" s="23"/>
      <c r="U31" s="23"/>
      <c r="V31" s="24"/>
      <c r="W31" s="9"/>
      <c r="X31" s="2"/>
    </row>
    <row r="32" spans="1:24" ht="18.75" customHeight="1" thickTop="1">
      <c r="A32" s="2"/>
      <c r="B32" s="6"/>
      <c r="C32" s="73" t="s">
        <v>20</v>
      </c>
      <c r="D32" s="74"/>
      <c r="E32" s="74"/>
      <c r="F32" s="75"/>
      <c r="G32" s="15" t="s">
        <v>33</v>
      </c>
      <c r="H32" s="14"/>
      <c r="I32" s="14"/>
      <c r="J32" s="14"/>
      <c r="K32" s="14"/>
      <c r="L32" s="14"/>
      <c r="M32" s="14"/>
      <c r="N32" s="30"/>
      <c r="O32" s="44"/>
      <c r="P32" s="32" t="str">
        <f t="shared" si="0"/>
        <v>　回答はＹＥＳであれば２、ＮＯであれば１を入力して下さい。</v>
      </c>
      <c r="Q32" s="19"/>
      <c r="R32" s="19"/>
      <c r="S32" s="19"/>
      <c r="T32" s="19"/>
      <c r="U32" s="19"/>
      <c r="V32" s="21"/>
      <c r="W32" s="9"/>
      <c r="X32" s="2"/>
    </row>
    <row r="33" spans="1:24" ht="18.75" customHeight="1">
      <c r="A33" s="2"/>
      <c r="B33" s="6"/>
      <c r="C33" s="76"/>
      <c r="D33" s="77"/>
      <c r="E33" s="77"/>
      <c r="F33" s="78"/>
      <c r="G33" s="16" t="s">
        <v>37</v>
      </c>
      <c r="H33" s="3"/>
      <c r="I33" s="3"/>
      <c r="J33" s="3"/>
      <c r="K33" s="3"/>
      <c r="L33" s="3"/>
      <c r="M33" s="3"/>
      <c r="N33" s="39"/>
      <c r="O33" s="25"/>
      <c r="P33" s="16" t="str">
        <f t="shared" si="0"/>
        <v>　回答はＹＥＳであれば２、ＮＯであれば１を入力して下さい。</v>
      </c>
      <c r="Q33" s="3"/>
      <c r="R33" s="3"/>
      <c r="S33" s="3"/>
      <c r="T33" s="3"/>
      <c r="U33" s="3"/>
      <c r="V33" s="17"/>
      <c r="W33" s="9"/>
      <c r="X33" s="2"/>
    </row>
    <row r="34" spans="1:24" ht="18.75" customHeight="1">
      <c r="A34" s="2"/>
      <c r="B34" s="6"/>
      <c r="C34" s="76"/>
      <c r="D34" s="77"/>
      <c r="E34" s="77"/>
      <c r="F34" s="78"/>
      <c r="G34" s="16" t="s">
        <v>34</v>
      </c>
      <c r="H34" s="3"/>
      <c r="I34" s="3"/>
      <c r="J34" s="3"/>
      <c r="K34" s="3"/>
      <c r="L34" s="3"/>
      <c r="M34" s="3"/>
      <c r="N34" s="39"/>
      <c r="O34" s="25"/>
      <c r="P34" s="16" t="str">
        <f>IF(O34=2,"　入力完了",IF(O34=1,"　入力完了",IF(O34&gt;2,"　回答はＹＥＳであれば２、ＮＯであれば１を入力して下さい。",IF(O34&lt;1,"　回答はＹＥＳであれば２、ＮＯであれば１を入力して下さい。"))))</f>
        <v>　回答はＹＥＳであれば２、ＮＯであれば１を入力して下さい。</v>
      </c>
      <c r="Q34" s="3"/>
      <c r="R34" s="3"/>
      <c r="S34" s="3"/>
      <c r="T34" s="3"/>
      <c r="U34" s="3"/>
      <c r="V34" s="17"/>
      <c r="W34" s="9"/>
      <c r="X34" s="2"/>
    </row>
    <row r="35" spans="1:24" ht="18.75" customHeight="1">
      <c r="A35" s="2"/>
      <c r="B35" s="6"/>
      <c r="C35" s="76"/>
      <c r="D35" s="77"/>
      <c r="E35" s="77"/>
      <c r="F35" s="78"/>
      <c r="G35" s="16" t="s">
        <v>35</v>
      </c>
      <c r="H35" s="3"/>
      <c r="I35" s="3"/>
      <c r="J35" s="3"/>
      <c r="K35" s="3"/>
      <c r="L35" s="3"/>
      <c r="M35" s="3"/>
      <c r="N35" s="39"/>
      <c r="O35" s="25"/>
      <c r="P35" s="16" t="str">
        <f t="shared" si="0"/>
        <v>　回答はＹＥＳであれば２、ＮＯであれば１を入力して下さい。</v>
      </c>
      <c r="Q35" s="3"/>
      <c r="R35" s="3"/>
      <c r="S35" s="3"/>
      <c r="T35" s="3"/>
      <c r="U35" s="3"/>
      <c r="V35" s="17"/>
      <c r="W35" s="9"/>
      <c r="X35" s="2"/>
    </row>
    <row r="36" spans="1:24" ht="18.75" customHeight="1" thickBot="1">
      <c r="A36" s="2"/>
      <c r="B36" s="6"/>
      <c r="C36" s="79"/>
      <c r="D36" s="80"/>
      <c r="E36" s="80"/>
      <c r="F36" s="81"/>
      <c r="G36" s="22" t="s">
        <v>36</v>
      </c>
      <c r="H36" s="23"/>
      <c r="I36" s="23"/>
      <c r="J36" s="23"/>
      <c r="K36" s="23"/>
      <c r="L36" s="23"/>
      <c r="M36" s="23"/>
      <c r="N36" s="31"/>
      <c r="O36" s="45"/>
      <c r="P36" s="22" t="str">
        <f t="shared" si="0"/>
        <v>　回答はＹＥＳであれば２、ＮＯであれば１を入力して下さい。</v>
      </c>
      <c r="Q36" s="23"/>
      <c r="R36" s="23"/>
      <c r="S36" s="23"/>
      <c r="T36" s="23"/>
      <c r="U36" s="23"/>
      <c r="V36" s="24"/>
      <c r="W36" s="9"/>
      <c r="X36" s="2"/>
    </row>
    <row r="37" spans="1:24" ht="18" customHeight="1" thickTop="1">
      <c r="A37" s="2"/>
      <c r="B37" s="6"/>
      <c r="C37" s="11"/>
      <c r="D37" s="11"/>
      <c r="E37" s="11"/>
      <c r="F37" s="11"/>
      <c r="G37" s="11"/>
      <c r="H37" s="11"/>
      <c r="I37" s="11"/>
      <c r="J37" s="11"/>
      <c r="K37" s="11"/>
      <c r="L37" s="11"/>
      <c r="M37" s="11"/>
      <c r="N37" s="52"/>
      <c r="O37" s="11"/>
      <c r="P37" s="11"/>
      <c r="Q37" s="11"/>
      <c r="R37" s="11"/>
      <c r="S37" s="11"/>
      <c r="T37" s="11"/>
      <c r="U37" s="11"/>
      <c r="V37" s="11"/>
      <c r="W37" s="9"/>
      <c r="X37" s="2"/>
    </row>
    <row r="38" spans="1:24" ht="16.5" customHeight="1">
      <c r="A38" s="2"/>
      <c r="B38" s="49"/>
      <c r="C38" s="49"/>
      <c r="D38" s="49"/>
      <c r="E38" s="49"/>
      <c r="F38" s="49"/>
      <c r="G38" s="49"/>
      <c r="H38" s="49"/>
      <c r="I38" s="49"/>
      <c r="J38" s="49"/>
      <c r="K38" s="49"/>
      <c r="L38" s="49"/>
      <c r="M38" s="49"/>
      <c r="N38" s="53"/>
      <c r="O38" s="49"/>
      <c r="P38" s="49"/>
      <c r="Q38" s="49"/>
      <c r="R38" s="49"/>
      <c r="S38" s="49"/>
      <c r="T38" s="49"/>
      <c r="U38" s="49"/>
      <c r="V38" s="49"/>
      <c r="W38" s="49"/>
      <c r="X38" s="2"/>
    </row>
    <row r="39" spans="1:24" ht="16.5" customHeight="1" thickBot="1">
      <c r="A39" s="2"/>
      <c r="B39" s="6"/>
      <c r="C39" s="11"/>
      <c r="D39" s="11"/>
      <c r="E39" s="11"/>
      <c r="F39" s="11"/>
      <c r="G39" s="11"/>
      <c r="H39" s="11"/>
      <c r="I39" s="11"/>
      <c r="J39" s="11"/>
      <c r="K39" s="11"/>
      <c r="L39" s="11"/>
      <c r="M39" s="11"/>
      <c r="N39" s="52"/>
      <c r="O39" s="11"/>
      <c r="P39" s="11"/>
      <c r="Q39" s="11"/>
      <c r="R39" s="11"/>
      <c r="S39" s="11"/>
      <c r="T39" s="11"/>
      <c r="U39" s="11"/>
      <c r="V39" s="11"/>
      <c r="W39" s="9"/>
      <c r="X39" s="2"/>
    </row>
    <row r="40" spans="1:24" ht="25.5" customHeight="1" thickBot="1" thickTop="1">
      <c r="A40" s="2"/>
      <c r="B40" s="6"/>
      <c r="C40" s="70" t="s">
        <v>43</v>
      </c>
      <c r="D40" s="71"/>
      <c r="E40" s="71"/>
      <c r="F40" s="71"/>
      <c r="G40" s="71"/>
      <c r="H40" s="71"/>
      <c r="I40" s="71"/>
      <c r="J40" s="71"/>
      <c r="K40" s="71"/>
      <c r="L40" s="71"/>
      <c r="M40" s="71"/>
      <c r="N40" s="71"/>
      <c r="O40" s="71"/>
      <c r="P40" s="71"/>
      <c r="Q40" s="71"/>
      <c r="R40" s="71"/>
      <c r="S40" s="71"/>
      <c r="T40" s="71"/>
      <c r="U40" s="71"/>
      <c r="V40" s="72"/>
      <c r="W40" s="9"/>
      <c r="X40" s="2"/>
    </row>
    <row r="41" spans="1:24" ht="16.5" customHeight="1" thickTop="1">
      <c r="A41" s="2"/>
      <c r="B41" s="6"/>
      <c r="C41" s="32"/>
      <c r="D41" s="20"/>
      <c r="E41" s="20"/>
      <c r="F41" s="20"/>
      <c r="G41" s="20"/>
      <c r="H41" s="20"/>
      <c r="I41" s="20"/>
      <c r="J41" s="20"/>
      <c r="K41" s="20"/>
      <c r="L41" s="20"/>
      <c r="M41" s="20"/>
      <c r="N41" s="20"/>
      <c r="O41" s="20"/>
      <c r="P41" s="20"/>
      <c r="Q41" s="20"/>
      <c r="R41" s="20"/>
      <c r="S41" s="20"/>
      <c r="T41" s="20"/>
      <c r="U41" s="20"/>
      <c r="V41" s="33"/>
      <c r="W41" s="9"/>
      <c r="X41" s="2"/>
    </row>
    <row r="42" spans="1:24" ht="16.5" customHeight="1">
      <c r="A42" s="2"/>
      <c r="B42" s="6"/>
      <c r="C42" s="18"/>
      <c r="D42" s="28"/>
      <c r="E42" s="28"/>
      <c r="F42" s="28"/>
      <c r="G42" s="28"/>
      <c r="H42" s="28"/>
      <c r="I42" s="28"/>
      <c r="J42" s="28"/>
      <c r="K42" s="28"/>
      <c r="L42" s="28"/>
      <c r="M42" s="63" t="s">
        <v>45</v>
      </c>
      <c r="N42" s="64"/>
      <c r="O42" s="64"/>
      <c r="P42" s="64"/>
      <c r="Q42" s="64"/>
      <c r="R42" s="64"/>
      <c r="S42" s="64"/>
      <c r="T42" s="64"/>
      <c r="U42" s="65"/>
      <c r="V42" s="34"/>
      <c r="W42" s="9"/>
      <c r="X42" s="2"/>
    </row>
    <row r="43" spans="1:24" ht="16.5" customHeight="1">
      <c r="A43" s="2"/>
      <c r="B43" s="6"/>
      <c r="C43" s="18"/>
      <c r="D43" s="28"/>
      <c r="E43" s="28" t="s">
        <v>46</v>
      </c>
      <c r="F43" s="28">
        <f>SUM(O32:O36)-5</f>
        <v>-5</v>
      </c>
      <c r="G43" s="28"/>
      <c r="H43" s="28"/>
      <c r="I43" s="28"/>
      <c r="J43" s="28"/>
      <c r="K43" s="28"/>
      <c r="L43" s="28"/>
      <c r="M43" s="69"/>
      <c r="N43" s="55"/>
      <c r="O43" s="55"/>
      <c r="P43" s="55"/>
      <c r="Q43" s="55"/>
      <c r="R43" s="55"/>
      <c r="S43" s="55"/>
      <c r="T43" s="55"/>
      <c r="U43" s="56"/>
      <c r="V43" s="34"/>
      <c r="W43" s="9"/>
      <c r="X43" s="2"/>
    </row>
    <row r="44" spans="1:24" ht="16.5" customHeight="1">
      <c r="A44" s="2"/>
      <c r="B44" s="6"/>
      <c r="C44" s="18"/>
      <c r="D44" s="28"/>
      <c r="E44" s="28" t="s">
        <v>47</v>
      </c>
      <c r="F44" s="28">
        <f>SUM(O27:O31)-5</f>
        <v>-5</v>
      </c>
      <c r="G44" s="28"/>
      <c r="H44" s="28"/>
      <c r="I44" s="28"/>
      <c r="J44" s="28"/>
      <c r="K44" s="28"/>
      <c r="L44" s="28"/>
      <c r="M44" s="66" t="b">
        <f>IF((O12+O13+O14+O15+O16)=10,"　　　◎必要最低限のマネジメント体制は整えられています。",IF((O12+O13+O14+O15+O16)&gt;4,"　　　ＮＧ／必要最低限のマネジメント体制に不備があり下記▲課題対応が必要とされます。"))</f>
        <v>0</v>
      </c>
      <c r="N44" s="58"/>
      <c r="O44" s="58"/>
      <c r="P44" s="58"/>
      <c r="Q44" s="58"/>
      <c r="R44" s="58"/>
      <c r="S44" s="58"/>
      <c r="T44" s="58"/>
      <c r="U44" s="59"/>
      <c r="V44" s="34"/>
      <c r="W44" s="9"/>
      <c r="X44" s="2"/>
    </row>
    <row r="45" spans="1:24" ht="16.5" customHeight="1">
      <c r="A45" s="2"/>
      <c r="B45" s="6"/>
      <c r="C45" s="18"/>
      <c r="D45" s="28"/>
      <c r="E45" s="28" t="s">
        <v>48</v>
      </c>
      <c r="F45" s="28">
        <f>SUM(O22:O26)-5</f>
        <v>-5</v>
      </c>
      <c r="G45" s="28"/>
      <c r="H45" s="28"/>
      <c r="I45" s="28"/>
      <c r="J45" s="28"/>
      <c r="K45" s="28"/>
      <c r="L45" s="28"/>
      <c r="M45" s="66"/>
      <c r="N45" s="58"/>
      <c r="O45" s="58"/>
      <c r="P45" s="58"/>
      <c r="Q45" s="58"/>
      <c r="R45" s="58"/>
      <c r="S45" s="58"/>
      <c r="T45" s="58"/>
      <c r="U45" s="59"/>
      <c r="V45" s="34"/>
      <c r="W45" s="9"/>
      <c r="X45" s="2"/>
    </row>
    <row r="46" spans="1:24" ht="16.5" customHeight="1">
      <c r="A46" s="2"/>
      <c r="B46" s="6"/>
      <c r="C46" s="18"/>
      <c r="D46" s="28"/>
      <c r="E46" s="28" t="s">
        <v>49</v>
      </c>
      <c r="F46" s="28">
        <f>SUM(O17:O21)-5</f>
        <v>-5</v>
      </c>
      <c r="G46" s="28"/>
      <c r="H46" s="28"/>
      <c r="I46" s="28"/>
      <c r="J46" s="28"/>
      <c r="K46" s="28"/>
      <c r="L46" s="28"/>
      <c r="M46" s="66" t="b">
        <f>IF(O12=2,"　　　1) ◎ストレス発生源となる労災事故の法定予防体制が大前提となります。",IF(O12=1,"　　　1) ▲法定義務違反を問われることがないように必要な体制を整えること。"))</f>
        <v>0</v>
      </c>
      <c r="N46" s="58"/>
      <c r="O46" s="58"/>
      <c r="P46" s="58"/>
      <c r="Q46" s="58"/>
      <c r="R46" s="58"/>
      <c r="S46" s="58"/>
      <c r="T46" s="58"/>
      <c r="U46" s="59"/>
      <c r="V46" s="34"/>
      <c r="W46" s="9"/>
      <c r="X46" s="2"/>
    </row>
    <row r="47" spans="1:24" ht="16.5" customHeight="1">
      <c r="A47" s="2"/>
      <c r="B47" s="6"/>
      <c r="C47" s="18"/>
      <c r="D47" s="28"/>
      <c r="E47" s="28" t="s">
        <v>50</v>
      </c>
      <c r="F47" s="28">
        <f>SUM(O12:O16)-5</f>
        <v>-5</v>
      </c>
      <c r="G47" s="28"/>
      <c r="H47" s="28"/>
      <c r="I47" s="28"/>
      <c r="J47" s="28"/>
      <c r="K47" s="28"/>
      <c r="L47" s="28"/>
      <c r="M47" s="66" t="b">
        <f>IF(O13=2,"　　　2) ◎安全衛生を単なるスローガンにしないためにパロール活動は不可欠です。",IF(O13=1,"　　　2) ▲規則や手続きを定めるだけでなくこれを担保する定期点検と必要に応じた改善指導を行うこと。"))</f>
        <v>0</v>
      </c>
      <c r="N47" s="58"/>
      <c r="O47" s="58"/>
      <c r="P47" s="58"/>
      <c r="Q47" s="58"/>
      <c r="R47" s="58"/>
      <c r="S47" s="58"/>
      <c r="T47" s="58"/>
      <c r="U47" s="59"/>
      <c r="V47" s="34"/>
      <c r="W47" s="9"/>
      <c r="X47" s="2"/>
    </row>
    <row r="48" spans="1:24" ht="16.5" customHeight="1">
      <c r="A48" s="2"/>
      <c r="B48" s="6"/>
      <c r="C48" s="18"/>
      <c r="D48" s="28"/>
      <c r="E48" s="28"/>
      <c r="F48" s="28"/>
      <c r="G48" s="28"/>
      <c r="H48" s="28"/>
      <c r="I48" s="28"/>
      <c r="J48" s="28"/>
      <c r="K48" s="28"/>
      <c r="L48" s="28"/>
      <c r="M48" s="66" t="b">
        <f>IF(O14=2,"　　　3) ◎安全衛生の５Ｗ２Ｈが組織の末端にまで行きわたって安全衛生体制が確立します。",IF(O14=1,"　　　3) ▲従業員が安全衛生の必要性と方法を自覚して自律的にこれを遵守／励行できるようにすること。"))</f>
        <v>0</v>
      </c>
      <c r="N48" s="58"/>
      <c r="O48" s="58"/>
      <c r="P48" s="58"/>
      <c r="Q48" s="58"/>
      <c r="R48" s="58"/>
      <c r="S48" s="58"/>
      <c r="T48" s="58"/>
      <c r="U48" s="59"/>
      <c r="V48" s="34"/>
      <c r="W48" s="9"/>
      <c r="X48" s="2"/>
    </row>
    <row r="49" spans="1:24" ht="16.5" customHeight="1">
      <c r="A49" s="2"/>
      <c r="B49" s="6"/>
      <c r="C49" s="18"/>
      <c r="D49" s="28"/>
      <c r="E49" s="28"/>
      <c r="F49" s="28"/>
      <c r="G49" s="28"/>
      <c r="H49" s="28"/>
      <c r="I49" s="28"/>
      <c r="J49" s="28"/>
      <c r="K49" s="28"/>
      <c r="L49" s="28"/>
      <c r="M49" s="66" t="b">
        <f>IF(O15=2,"　　　4) ◎組織的に迅速で的確な対応がとれることにより被害の拡大を抑制できます。",IF(O15=1,"　　　4) ▲組織的に迅速で的確な対応がとれるようマニュアルの策定・配布と教育を行うこと。"))</f>
        <v>0</v>
      </c>
      <c r="N49" s="58"/>
      <c r="O49" s="58"/>
      <c r="P49" s="58"/>
      <c r="Q49" s="58"/>
      <c r="R49" s="58"/>
      <c r="S49" s="58"/>
      <c r="T49" s="58"/>
      <c r="U49" s="59"/>
      <c r="V49" s="34"/>
      <c r="W49" s="9"/>
      <c r="X49" s="2"/>
    </row>
    <row r="50" spans="1:24" ht="16.5" customHeight="1">
      <c r="A50" s="2"/>
      <c r="B50" s="6"/>
      <c r="C50" s="18"/>
      <c r="D50" s="28"/>
      <c r="E50" s="28"/>
      <c r="F50" s="28"/>
      <c r="G50" s="28"/>
      <c r="H50" s="28"/>
      <c r="I50" s="28"/>
      <c r="J50" s="28"/>
      <c r="K50" s="28"/>
      <c r="L50" s="28"/>
      <c r="M50" s="66" t="b">
        <f>IF(O16=2,"　　　5) ◎メンタルケア体制があることによりストレスの抑制・軽減につながります。",IF(O16=1,"　　　5) ▲被災者／加害者（故意は除く）のストレスを予防・軽減する産業医との連携体制を整えること。"))</f>
        <v>0</v>
      </c>
      <c r="N50" s="58"/>
      <c r="O50" s="58"/>
      <c r="P50" s="58"/>
      <c r="Q50" s="58"/>
      <c r="R50" s="58"/>
      <c r="S50" s="58"/>
      <c r="T50" s="58"/>
      <c r="U50" s="59"/>
      <c r="V50" s="34"/>
      <c r="W50" s="9"/>
      <c r="X50" s="2"/>
    </row>
    <row r="51" spans="1:24" ht="16.5" customHeight="1">
      <c r="A51" s="2"/>
      <c r="B51" s="6"/>
      <c r="C51" s="18"/>
      <c r="D51" s="28"/>
      <c r="E51" s="28"/>
      <c r="F51" s="28"/>
      <c r="G51" s="28"/>
      <c r="H51" s="28"/>
      <c r="I51" s="28"/>
      <c r="J51" s="28"/>
      <c r="K51" s="28"/>
      <c r="L51" s="28"/>
      <c r="M51" s="67"/>
      <c r="N51" s="61"/>
      <c r="O51" s="61"/>
      <c r="P51" s="61"/>
      <c r="Q51" s="61"/>
      <c r="R51" s="61"/>
      <c r="S51" s="61"/>
      <c r="T51" s="61"/>
      <c r="U51" s="62"/>
      <c r="V51" s="34"/>
      <c r="W51" s="9"/>
      <c r="X51" s="2"/>
    </row>
    <row r="52" spans="1:24" ht="16.5" customHeight="1">
      <c r="A52" s="2"/>
      <c r="B52" s="6"/>
      <c r="C52" s="18"/>
      <c r="D52" s="28"/>
      <c r="E52" s="28"/>
      <c r="F52" s="28"/>
      <c r="G52" s="28"/>
      <c r="H52" s="28"/>
      <c r="I52" s="28"/>
      <c r="J52" s="28"/>
      <c r="K52" s="28"/>
      <c r="L52" s="28"/>
      <c r="M52" s="46"/>
      <c r="N52" s="28"/>
      <c r="O52" s="28"/>
      <c r="P52" s="28"/>
      <c r="Q52" s="28"/>
      <c r="R52" s="28"/>
      <c r="S52" s="28"/>
      <c r="T52" s="28"/>
      <c r="U52" s="28"/>
      <c r="V52" s="34"/>
      <c r="W52" s="9"/>
      <c r="X52" s="2"/>
    </row>
    <row r="53" spans="1:24" ht="16.5" customHeight="1">
      <c r="A53" s="2"/>
      <c r="B53" s="6"/>
      <c r="C53" s="18"/>
      <c r="D53" s="63" t="s">
        <v>58</v>
      </c>
      <c r="E53" s="64"/>
      <c r="F53" s="64"/>
      <c r="G53" s="64"/>
      <c r="H53" s="64"/>
      <c r="I53" s="64"/>
      <c r="J53" s="64"/>
      <c r="K53" s="65"/>
      <c r="L53" s="28"/>
      <c r="M53" s="63" t="s">
        <v>51</v>
      </c>
      <c r="N53" s="64"/>
      <c r="O53" s="64"/>
      <c r="P53" s="64"/>
      <c r="Q53" s="64"/>
      <c r="R53" s="64"/>
      <c r="S53" s="64"/>
      <c r="T53" s="64"/>
      <c r="U53" s="65"/>
      <c r="V53" s="34"/>
      <c r="W53" s="9"/>
      <c r="X53" s="2"/>
    </row>
    <row r="54" spans="1:24" ht="16.5" customHeight="1">
      <c r="A54" s="2"/>
      <c r="B54" s="6"/>
      <c r="C54" s="18"/>
      <c r="D54" s="54"/>
      <c r="E54" s="55"/>
      <c r="F54" s="55"/>
      <c r="G54" s="55"/>
      <c r="H54" s="55"/>
      <c r="I54" s="55"/>
      <c r="J54" s="55"/>
      <c r="K54" s="56"/>
      <c r="L54" s="28"/>
      <c r="M54" s="57"/>
      <c r="N54" s="58"/>
      <c r="O54" s="58"/>
      <c r="P54" s="58"/>
      <c r="Q54" s="58"/>
      <c r="R54" s="58"/>
      <c r="S54" s="58"/>
      <c r="T54" s="58"/>
      <c r="U54" s="59"/>
      <c r="V54" s="34"/>
      <c r="W54" s="9"/>
      <c r="X54" s="2"/>
    </row>
    <row r="55" spans="1:24" ht="16.5" customHeight="1">
      <c r="A55" s="2"/>
      <c r="B55" s="6"/>
      <c r="C55" s="18"/>
      <c r="D55" s="66" t="b">
        <f>IF((O17+O18+O19+O20+O21)=10,"　　　◎必要最低限のマネジメント体制は整えられています。",IF((O17+O18+O19+O20+O21)&gt;4,"　　　ＮＧ／必要最低限のマネジメント体制に不備があり下記▲課題対応が必要とされます。"))</f>
        <v>0</v>
      </c>
      <c r="E55" s="58"/>
      <c r="F55" s="58"/>
      <c r="G55" s="58"/>
      <c r="H55" s="58"/>
      <c r="I55" s="58"/>
      <c r="J55" s="58"/>
      <c r="K55" s="59"/>
      <c r="L55" s="28"/>
      <c r="M55" s="66" t="b">
        <f>IF((O22+O23+O24+O25+O26)=10,"　　　◎必要最低限のマネジメント体制は整えられています。",IF((O22+O23+O24+O25+O26)&gt;4,"　　　ＮＧ／必要最低限のマネジメント体制に不備があり下記▲課題対応が必要とされます。"))</f>
        <v>0</v>
      </c>
      <c r="N55" s="58"/>
      <c r="O55" s="58"/>
      <c r="P55" s="58"/>
      <c r="Q55" s="58"/>
      <c r="R55" s="58"/>
      <c r="S55" s="58"/>
      <c r="T55" s="58"/>
      <c r="U55" s="59"/>
      <c r="V55" s="34"/>
      <c r="W55" s="9"/>
      <c r="X55" s="2"/>
    </row>
    <row r="56" spans="1:24" ht="16.5" customHeight="1">
      <c r="A56" s="2"/>
      <c r="B56" s="6"/>
      <c r="C56" s="18"/>
      <c r="D56" s="66"/>
      <c r="E56" s="58"/>
      <c r="F56" s="58"/>
      <c r="G56" s="58"/>
      <c r="H56" s="58"/>
      <c r="I56" s="58"/>
      <c r="J56" s="58"/>
      <c r="K56" s="59"/>
      <c r="L56" s="28"/>
      <c r="M56" s="66"/>
      <c r="N56" s="58"/>
      <c r="O56" s="58"/>
      <c r="P56" s="58"/>
      <c r="Q56" s="58"/>
      <c r="R56" s="58"/>
      <c r="S56" s="58"/>
      <c r="T56" s="58"/>
      <c r="U56" s="59"/>
      <c r="V56" s="34"/>
      <c r="W56" s="9"/>
      <c r="X56" s="2"/>
    </row>
    <row r="57" spans="1:24" ht="16.5" customHeight="1">
      <c r="A57" s="2"/>
      <c r="B57" s="6"/>
      <c r="C57" s="18"/>
      <c r="D57" s="66" t="b">
        <f>IF(O17=2,"　　　1) ◎リスク対策があり計画的な事後対応がとれることによりストレスは予防・軽減されます。",IF(O17=1,"　　　1) ▲事故を想定し被害を最小限に抑える対策を整理しておくこと。"))</f>
        <v>0</v>
      </c>
      <c r="E57" s="58"/>
      <c r="F57" s="58"/>
      <c r="G57" s="58"/>
      <c r="H57" s="58"/>
      <c r="I57" s="58"/>
      <c r="J57" s="58"/>
      <c r="K57" s="59"/>
      <c r="L57" s="28"/>
      <c r="M57" s="66" t="b">
        <f>IF(O22=2,"　　　1) ◎長時間労働の予防・抑制は実情把握がベースとなります。",IF(O22=1,"　　　1) ▲時間外労働が各部署の裁量で増加されないよう統制体制を整えること。"))</f>
        <v>0</v>
      </c>
      <c r="N57" s="68"/>
      <c r="O57" s="58"/>
      <c r="P57" s="58"/>
      <c r="Q57" s="58"/>
      <c r="R57" s="58"/>
      <c r="S57" s="58"/>
      <c r="T57" s="58"/>
      <c r="U57" s="59"/>
      <c r="V57" s="34"/>
      <c r="W57" s="9"/>
      <c r="X57" s="2"/>
    </row>
    <row r="58" spans="1:24" ht="16.5" customHeight="1">
      <c r="A58" s="2"/>
      <c r="B58" s="6"/>
      <c r="C58" s="18"/>
      <c r="D58" s="66" t="b">
        <f>IF(O18=2,"　　　2) ◎責任対応において組織のバックアップがあることによりストレスは予防・軽減できます。",IF(O18=1,"　　　2) ▲特定個人への過重な責任集中がないようにすること。"))</f>
        <v>0</v>
      </c>
      <c r="E58" s="58"/>
      <c r="F58" s="58"/>
      <c r="G58" s="58"/>
      <c r="H58" s="58"/>
      <c r="I58" s="58"/>
      <c r="J58" s="58"/>
      <c r="K58" s="59"/>
      <c r="L58" s="28"/>
      <c r="M58" s="66" t="b">
        <f>IF(O23=2,"　　　2) ◎法定基準内であればストレスはあっても通常受忍の限度内となります。",IF(O23=1,"　　　2) ▲業務上やむを得ない場合を除いて常態化しないようにすること。"))</f>
        <v>0</v>
      </c>
      <c r="N58" s="58"/>
      <c r="O58" s="58"/>
      <c r="P58" s="58"/>
      <c r="Q58" s="58"/>
      <c r="R58" s="58"/>
      <c r="S58" s="58"/>
      <c r="T58" s="58"/>
      <c r="U58" s="59"/>
      <c r="V58" s="34"/>
      <c r="W58" s="9"/>
      <c r="X58" s="2"/>
    </row>
    <row r="59" spans="1:24" ht="16.5" customHeight="1">
      <c r="A59" s="2"/>
      <c r="B59" s="6"/>
      <c r="C59" s="18"/>
      <c r="D59" s="66" t="b">
        <f>IF(O19=2,"　　　3) ◎お互いの責任権限を弁識することにより不要／過度なストレスを予防できます。",IF(O19=1,"　　　3) ▲自らの責任権限を正しく認識した行動をとれるようにすること。"))</f>
        <v>0</v>
      </c>
      <c r="E59" s="58"/>
      <c r="F59" s="58"/>
      <c r="G59" s="58"/>
      <c r="H59" s="58"/>
      <c r="I59" s="58"/>
      <c r="J59" s="58"/>
      <c r="K59" s="59"/>
      <c r="L59" s="28"/>
      <c r="M59" s="66" t="b">
        <f>IF(O24=2,"　　　3) ◎こうした会社の姿勢と対応がストレスの予防・軽減につながります。",IF(O24=1,"　　　3) ▲長時間労働が放置され違法性を問われたりストレスを増長させることがないようにすること。"))</f>
        <v>0</v>
      </c>
      <c r="N59" s="58"/>
      <c r="O59" s="58"/>
      <c r="P59" s="58"/>
      <c r="Q59" s="58"/>
      <c r="R59" s="58"/>
      <c r="S59" s="58"/>
      <c r="T59" s="58"/>
      <c r="U59" s="59"/>
      <c r="V59" s="34"/>
      <c r="W59" s="9"/>
      <c r="X59" s="2"/>
    </row>
    <row r="60" spans="1:24" ht="16.5" customHeight="1">
      <c r="A60" s="2"/>
      <c r="B60" s="6"/>
      <c r="C60" s="18"/>
      <c r="D60" s="66" t="b">
        <f>IF(O20=2,"　　　4) ◎知識・スキルの付与、業務支援等があることによりストレスは予防・軽減できます。",IF(O20=1,"　　　4) ▲責任権限が画餅にならないようにその実践担保に必要なサポートを行うこと。"))</f>
        <v>0</v>
      </c>
      <c r="E60" s="58"/>
      <c r="F60" s="58"/>
      <c r="G60" s="58"/>
      <c r="H60" s="58"/>
      <c r="I60" s="58"/>
      <c r="J60" s="58"/>
      <c r="K60" s="59"/>
      <c r="L60" s="28"/>
      <c r="M60" s="66" t="b">
        <f>IF(O25=2,"　　　4) ◎業務上やむを得ない期間を除き常態化は放置できません。",IF(O25=1,"　　　4) ▲配置人員、業務の内容・方法の見直し等により労働時間を合理化すること。"))</f>
        <v>0</v>
      </c>
      <c r="N60" s="58"/>
      <c r="O60" s="58"/>
      <c r="P60" s="58"/>
      <c r="Q60" s="58"/>
      <c r="R60" s="58"/>
      <c r="S60" s="58"/>
      <c r="T60" s="58"/>
      <c r="U60" s="59"/>
      <c r="V60" s="34"/>
      <c r="W60" s="9"/>
      <c r="X60" s="2"/>
    </row>
    <row r="61" spans="1:24" ht="16.5" customHeight="1">
      <c r="A61" s="2"/>
      <c r="B61" s="6"/>
      <c r="C61" s="18"/>
      <c r="D61" s="66" t="b">
        <f>IF(O21=2,"　　　5) ◎過重なペナルティは責任権限の行使を妨げたり責任回避を誘発します。",IF(O21=1,"　　　5) ▲責任権限の範囲を超える過重なペナルティがないようにすること。"))</f>
        <v>0</v>
      </c>
      <c r="E61" s="58"/>
      <c r="F61" s="58"/>
      <c r="G61" s="58"/>
      <c r="H61" s="58"/>
      <c r="I61" s="58"/>
      <c r="J61" s="58"/>
      <c r="K61" s="59"/>
      <c r="L61" s="28"/>
      <c r="M61" s="66" t="b">
        <f>IF(O26=2,"　　　5) ◎法定基準以上を遵守していればストレスはあっても通常受忍の限度内となります。",IF(O26=1,"　　　5) ▲最低基準を遵守して違法性を問われたりストレスを増長させることがないようにすること。"))</f>
        <v>0</v>
      </c>
      <c r="N61" s="58"/>
      <c r="O61" s="58"/>
      <c r="P61" s="58"/>
      <c r="Q61" s="58"/>
      <c r="R61" s="58"/>
      <c r="S61" s="58"/>
      <c r="T61" s="58"/>
      <c r="U61" s="59"/>
      <c r="V61" s="34"/>
      <c r="W61" s="9"/>
      <c r="X61" s="2"/>
    </row>
    <row r="62" spans="1:24" ht="16.5" customHeight="1">
      <c r="A62" s="2"/>
      <c r="B62" s="6"/>
      <c r="C62" s="18"/>
      <c r="D62" s="67"/>
      <c r="E62" s="61"/>
      <c r="F62" s="61"/>
      <c r="G62" s="61"/>
      <c r="H62" s="61"/>
      <c r="I62" s="61"/>
      <c r="J62" s="61"/>
      <c r="K62" s="62"/>
      <c r="L62" s="28"/>
      <c r="M62" s="60"/>
      <c r="N62" s="61"/>
      <c r="O62" s="61"/>
      <c r="P62" s="61"/>
      <c r="Q62" s="61"/>
      <c r="R62" s="61"/>
      <c r="S62" s="61"/>
      <c r="T62" s="61"/>
      <c r="U62" s="62"/>
      <c r="V62" s="34"/>
      <c r="W62" s="9"/>
      <c r="X62" s="2"/>
    </row>
    <row r="63" spans="1:24" ht="16.5" customHeight="1">
      <c r="A63" s="2"/>
      <c r="B63" s="6"/>
      <c r="C63" s="18"/>
      <c r="D63" s="28"/>
      <c r="E63" s="28"/>
      <c r="F63" s="28"/>
      <c r="G63" s="28"/>
      <c r="H63" s="28"/>
      <c r="I63" s="28"/>
      <c r="J63" s="28"/>
      <c r="K63" s="28"/>
      <c r="L63" s="28"/>
      <c r="M63" s="46"/>
      <c r="N63" s="28"/>
      <c r="O63" s="28"/>
      <c r="P63" s="28"/>
      <c r="Q63" s="28"/>
      <c r="R63" s="28"/>
      <c r="S63" s="28"/>
      <c r="T63" s="28"/>
      <c r="U63" s="28"/>
      <c r="V63" s="34"/>
      <c r="W63" s="9"/>
      <c r="X63" s="2"/>
    </row>
    <row r="64" spans="1:24" ht="16.5" customHeight="1">
      <c r="A64" s="2"/>
      <c r="B64" s="6"/>
      <c r="C64" s="18"/>
      <c r="D64" s="63" t="s">
        <v>52</v>
      </c>
      <c r="E64" s="64"/>
      <c r="F64" s="64"/>
      <c r="G64" s="64"/>
      <c r="H64" s="64"/>
      <c r="I64" s="64"/>
      <c r="J64" s="64"/>
      <c r="K64" s="65"/>
      <c r="L64" s="28"/>
      <c r="M64" s="63" t="s">
        <v>53</v>
      </c>
      <c r="N64" s="64"/>
      <c r="O64" s="64"/>
      <c r="P64" s="64"/>
      <c r="Q64" s="64"/>
      <c r="R64" s="64"/>
      <c r="S64" s="64"/>
      <c r="T64" s="64"/>
      <c r="U64" s="65"/>
      <c r="V64" s="34"/>
      <c r="W64" s="9"/>
      <c r="X64" s="2"/>
    </row>
    <row r="65" spans="1:24" ht="16.5" customHeight="1">
      <c r="A65" s="2"/>
      <c r="B65" s="6"/>
      <c r="C65" s="18"/>
      <c r="D65" s="54"/>
      <c r="E65" s="55"/>
      <c r="F65" s="55"/>
      <c r="G65" s="55"/>
      <c r="H65" s="55"/>
      <c r="I65" s="55"/>
      <c r="J65" s="55"/>
      <c r="K65" s="56"/>
      <c r="L65" s="28"/>
      <c r="M65" s="57"/>
      <c r="N65" s="58"/>
      <c r="O65" s="58"/>
      <c r="P65" s="58"/>
      <c r="Q65" s="58"/>
      <c r="R65" s="58"/>
      <c r="S65" s="58"/>
      <c r="T65" s="58"/>
      <c r="U65" s="59"/>
      <c r="V65" s="34"/>
      <c r="W65" s="9"/>
      <c r="X65" s="2"/>
    </row>
    <row r="66" spans="1:24" ht="16.5" customHeight="1">
      <c r="A66" s="2"/>
      <c r="B66" s="6"/>
      <c r="C66" s="18"/>
      <c r="D66" s="66" t="b">
        <f>IF((O27+O28+O29+O30+O31)=10,"　　　◎必要最低限のマネジメント体制は整えられています。",IF((O27+O28+O29+O30+O31)&gt;4,"　　　ＮＧ／必要最低限のマネジメント体制に不備があり下記▲課題対応が必要とされます。"))</f>
        <v>0</v>
      </c>
      <c r="E66" s="58"/>
      <c r="F66" s="58"/>
      <c r="G66" s="58"/>
      <c r="H66" s="58"/>
      <c r="I66" s="58"/>
      <c r="J66" s="58"/>
      <c r="K66" s="59"/>
      <c r="L66" s="28"/>
      <c r="M66" s="66" t="b">
        <f>IF((O32+O33+O34+O35+O36)=10,"　　　◎必要最低限のマネジメント体制は整えられています。",IF((O32+O33+O34+O35+O36)&gt;4,"　　　ＮＧ／必要最低限のマネジメント体制に不備があり下記▲課題対応が必要とされます。"))</f>
        <v>0</v>
      </c>
      <c r="N66" s="58"/>
      <c r="O66" s="58"/>
      <c r="P66" s="58"/>
      <c r="Q66" s="58"/>
      <c r="R66" s="58"/>
      <c r="S66" s="58"/>
      <c r="T66" s="58"/>
      <c r="U66" s="59"/>
      <c r="V66" s="34"/>
      <c r="W66" s="9"/>
      <c r="X66" s="2"/>
    </row>
    <row r="67" spans="1:24" ht="16.5" customHeight="1">
      <c r="A67" s="2"/>
      <c r="B67" s="6"/>
      <c r="C67" s="18"/>
      <c r="D67" s="66"/>
      <c r="E67" s="58"/>
      <c r="F67" s="58"/>
      <c r="G67" s="58"/>
      <c r="H67" s="58"/>
      <c r="I67" s="58"/>
      <c r="J67" s="58"/>
      <c r="K67" s="59"/>
      <c r="L67" s="28"/>
      <c r="M67" s="66"/>
      <c r="N67" s="58"/>
      <c r="O67" s="58"/>
      <c r="P67" s="58"/>
      <c r="Q67" s="58"/>
      <c r="R67" s="58"/>
      <c r="S67" s="58"/>
      <c r="T67" s="58"/>
      <c r="U67" s="59"/>
      <c r="V67" s="34"/>
      <c r="W67" s="9"/>
      <c r="X67" s="2"/>
    </row>
    <row r="68" spans="1:24" ht="16.5" customHeight="1">
      <c r="A68" s="2"/>
      <c r="B68" s="6"/>
      <c r="C68" s="18"/>
      <c r="D68" s="66" t="b">
        <f>IF(O27=2,"　　　1) ◎本人の能力・経験・適性等とのミスマッチを防止することによりストレスを予防・軽減できます。",IF(O27=1,"　　　1) ▲本人の能力・経験・適性等とのミスマッチをなくすこと。"))</f>
        <v>0</v>
      </c>
      <c r="E68" s="58"/>
      <c r="F68" s="58"/>
      <c r="G68" s="58"/>
      <c r="H68" s="58"/>
      <c r="I68" s="58"/>
      <c r="J68" s="58"/>
      <c r="K68" s="59"/>
      <c r="L68" s="28"/>
      <c r="M68" s="66" t="b">
        <f>IF(O32=2,"　　　1) ◎こうしたことが会社の社会的責任を防御し犯罪の発生も抑制します。",IF(O32=1,"　　　1) ▲防止の必要性、方法、違反時の社内及び法的ペナルティ、社会的影響を反復教育すること。"))</f>
        <v>0</v>
      </c>
      <c r="N68" s="58"/>
      <c r="O68" s="58"/>
      <c r="P68" s="58"/>
      <c r="Q68" s="58"/>
      <c r="R68" s="58"/>
      <c r="S68" s="58"/>
      <c r="T68" s="58"/>
      <c r="U68" s="59"/>
      <c r="V68" s="34"/>
      <c r="W68" s="9"/>
      <c r="X68" s="2"/>
    </row>
    <row r="69" spans="1:24" ht="16.5" customHeight="1">
      <c r="A69" s="2"/>
      <c r="B69" s="6"/>
      <c r="C69" s="18"/>
      <c r="D69" s="66" t="b">
        <f>IF(O28=2,"　　　2) ◎こうした会社の姿勢と対応がストレスの予防・軽減とモチベーションにもにつながります。",IF(O28=1,"　　　2) ▲異動・転勤後の業務と生活に大きな支障が出ないよう必要なサポートを行うこと。"))</f>
        <v>0</v>
      </c>
      <c r="E69" s="58"/>
      <c r="F69" s="58"/>
      <c r="G69" s="58"/>
      <c r="H69" s="58"/>
      <c r="I69" s="58"/>
      <c r="J69" s="58"/>
      <c r="K69" s="59"/>
      <c r="L69" s="28"/>
      <c r="M69" s="66" t="b">
        <f>IF(O33=2,"　　　2) ◎こうしたことが会社の社会的責任を防御し犯罪の発生も抑制します。",IF(O33=1,"　　　2) ▲迅速公正な相談／救済対応ができるよう組織的体制を整えること。"))</f>
        <v>0</v>
      </c>
      <c r="N69" s="58"/>
      <c r="O69" s="58"/>
      <c r="P69" s="58"/>
      <c r="Q69" s="58"/>
      <c r="R69" s="58"/>
      <c r="S69" s="58"/>
      <c r="T69" s="58"/>
      <c r="U69" s="59"/>
      <c r="V69" s="34"/>
      <c r="W69" s="9"/>
      <c r="X69" s="2"/>
    </row>
    <row r="70" spans="1:24" ht="16.5" customHeight="1">
      <c r="A70" s="2"/>
      <c r="B70" s="6"/>
      <c r="C70" s="18"/>
      <c r="D70" s="66" t="b">
        <f>IF(O29=2,"　　　3) ◎こうした会社の姿勢と対応がストレスの予防・軽減とモチベーションにもにつながります。",IF(O29=1,"　　　3) ▲昇格・昇進職位における責任権限とその遂行に必要な教育を行うこと。"))</f>
        <v>0</v>
      </c>
      <c r="E70" s="58"/>
      <c r="F70" s="58"/>
      <c r="G70" s="58"/>
      <c r="H70" s="58"/>
      <c r="I70" s="58"/>
      <c r="J70" s="58"/>
      <c r="K70" s="59"/>
      <c r="L70" s="28"/>
      <c r="M70" s="66" t="b">
        <f>IF(O34=2,"　　　3) ◎こうしたことが会社の社会的責任を防御し犯罪の発生も抑制します。",IF(O34=1,"　　　3) ▲防止の必要性、方法、違反時の社内及び法的ペナルティ、社会的影響を反復教育すること。"))</f>
        <v>0</v>
      </c>
      <c r="N70" s="58"/>
      <c r="O70" s="58"/>
      <c r="P70" s="58"/>
      <c r="Q70" s="58"/>
      <c r="R70" s="58"/>
      <c r="S70" s="58"/>
      <c r="T70" s="58"/>
      <c r="U70" s="59"/>
      <c r="V70" s="34"/>
      <c r="W70" s="9"/>
      <c r="X70" s="2"/>
    </row>
    <row r="71" spans="1:24" ht="16.5" customHeight="1">
      <c r="A71" s="2"/>
      <c r="B71" s="6"/>
      <c r="C71" s="18"/>
      <c r="D71" s="66" t="b">
        <f>IF(O30=2,"　　　4) ◎こうした会社の姿勢と対応がストレスの予防・軽減とモチベーションにもにつながります。",IF(O30=1,"　　　4) ▲違法性を問われたりストレスを増長させることがないように是正すること。"))</f>
        <v>0</v>
      </c>
      <c r="E71" s="58"/>
      <c r="F71" s="58"/>
      <c r="G71" s="58"/>
      <c r="H71" s="58"/>
      <c r="I71" s="58"/>
      <c r="J71" s="58"/>
      <c r="K71" s="59"/>
      <c r="L71" s="28"/>
      <c r="M71" s="66" t="b">
        <f>IF(O35=2,"　　　4) ◎こうしたことが会社の社会的責任を防御し犯罪の発生も抑制します。",IF(O35=1,"　　　4) ▲迅速公正な相談／救済対応ができるよう組織的体制を整えること。"))</f>
        <v>0</v>
      </c>
      <c r="N71" s="58"/>
      <c r="O71" s="58"/>
      <c r="P71" s="58"/>
      <c r="Q71" s="58"/>
      <c r="R71" s="58"/>
      <c r="S71" s="58"/>
      <c r="T71" s="58"/>
      <c r="U71" s="59"/>
      <c r="V71" s="34"/>
      <c r="W71" s="9"/>
      <c r="X71" s="2"/>
    </row>
    <row r="72" spans="1:24" ht="16.5" customHeight="1">
      <c r="A72" s="2"/>
      <c r="B72" s="6"/>
      <c r="C72" s="18"/>
      <c r="D72" s="66" t="b">
        <f>IF(O31=2,"　　　5) ◎こうしたことが会社の社会的責任を防御します。",IF(O31=1,"　　　5) ▲違法性を問われたりストレスを増長させることがないように是正すること。"))</f>
        <v>0</v>
      </c>
      <c r="E72" s="58"/>
      <c r="F72" s="58"/>
      <c r="G72" s="58"/>
      <c r="H72" s="58"/>
      <c r="I72" s="58"/>
      <c r="J72" s="58"/>
      <c r="K72" s="59"/>
      <c r="L72" s="28"/>
      <c r="M72" s="66" t="b">
        <f>IF(O36=2,"　　　5) ◎こうしたことが職場の人間関係トラブルを抑制します。",IF(O36=1,"　　　5) ▲迅速公正な相談／救済対応ができるよう組織的体制を整えること。"))</f>
        <v>0</v>
      </c>
      <c r="N72" s="58"/>
      <c r="O72" s="58"/>
      <c r="P72" s="58"/>
      <c r="Q72" s="58"/>
      <c r="R72" s="58"/>
      <c r="S72" s="58"/>
      <c r="T72" s="58"/>
      <c r="U72" s="59"/>
      <c r="V72" s="34"/>
      <c r="W72" s="9"/>
      <c r="X72" s="2"/>
    </row>
    <row r="73" spans="1:24" ht="16.5" customHeight="1">
      <c r="A73" s="2"/>
      <c r="B73" s="6"/>
      <c r="C73" s="18"/>
      <c r="D73" s="67"/>
      <c r="E73" s="61"/>
      <c r="F73" s="61"/>
      <c r="G73" s="61"/>
      <c r="H73" s="61"/>
      <c r="I73" s="61"/>
      <c r="J73" s="61"/>
      <c r="K73" s="62"/>
      <c r="L73" s="28"/>
      <c r="M73" s="60"/>
      <c r="N73" s="61"/>
      <c r="O73" s="61"/>
      <c r="P73" s="61"/>
      <c r="Q73" s="61"/>
      <c r="R73" s="61"/>
      <c r="S73" s="61"/>
      <c r="T73" s="61"/>
      <c r="U73" s="62"/>
      <c r="V73" s="34"/>
      <c r="W73" s="9"/>
      <c r="X73" s="2"/>
    </row>
    <row r="74" spans="1:24" ht="16.5" customHeight="1" thickBot="1">
      <c r="A74" s="2"/>
      <c r="B74" s="6"/>
      <c r="C74" s="35"/>
      <c r="D74" s="37"/>
      <c r="E74" s="37"/>
      <c r="F74" s="37"/>
      <c r="G74" s="37"/>
      <c r="H74" s="37"/>
      <c r="I74" s="37"/>
      <c r="J74" s="37"/>
      <c r="K74" s="37"/>
      <c r="L74" s="37"/>
      <c r="M74" s="47"/>
      <c r="N74" s="37"/>
      <c r="O74" s="37"/>
      <c r="P74" s="37"/>
      <c r="Q74" s="37"/>
      <c r="R74" s="37"/>
      <c r="S74" s="37"/>
      <c r="T74" s="37"/>
      <c r="U74" s="37"/>
      <c r="V74" s="36"/>
      <c r="W74" s="9"/>
      <c r="X74" s="2"/>
    </row>
    <row r="75" spans="1:24" ht="16.5" customHeight="1" thickTop="1">
      <c r="A75" s="2"/>
      <c r="B75" s="6"/>
      <c r="C75" s="26"/>
      <c r="D75" s="26"/>
      <c r="E75" s="26"/>
      <c r="F75" s="26"/>
      <c r="G75" s="26"/>
      <c r="H75" s="26"/>
      <c r="I75" s="26"/>
      <c r="J75" s="26"/>
      <c r="K75" s="26"/>
      <c r="L75" s="26"/>
      <c r="M75" s="48"/>
      <c r="N75" s="26"/>
      <c r="O75" s="26"/>
      <c r="P75" s="26"/>
      <c r="Q75" s="26"/>
      <c r="R75" s="26"/>
      <c r="S75" s="26"/>
      <c r="T75" s="26"/>
      <c r="U75" s="26"/>
      <c r="V75" s="26"/>
      <c r="W75" s="9"/>
      <c r="X75" s="2"/>
    </row>
    <row r="76" spans="1:24" ht="16.5" customHeight="1">
      <c r="A76" s="2"/>
      <c r="B76" s="49"/>
      <c r="C76" s="49"/>
      <c r="D76" s="49"/>
      <c r="E76" s="49"/>
      <c r="F76" s="49"/>
      <c r="G76" s="49"/>
      <c r="H76" s="49"/>
      <c r="I76" s="49"/>
      <c r="J76" s="49"/>
      <c r="K76" s="49"/>
      <c r="L76" s="49"/>
      <c r="M76" s="50"/>
      <c r="N76" s="49"/>
      <c r="O76" s="49"/>
      <c r="P76" s="49"/>
      <c r="Q76" s="49"/>
      <c r="R76" s="49"/>
      <c r="S76" s="49"/>
      <c r="T76" s="49"/>
      <c r="U76" s="49"/>
      <c r="V76" s="49"/>
      <c r="W76" s="49"/>
      <c r="X76" s="2"/>
    </row>
  </sheetData>
  <mergeCells count="9">
    <mergeCell ref="P11:V11"/>
    <mergeCell ref="G11:N11"/>
    <mergeCell ref="C11:F11"/>
    <mergeCell ref="C12:F16"/>
    <mergeCell ref="C40:V40"/>
    <mergeCell ref="C17:F21"/>
    <mergeCell ref="C22:F26"/>
    <mergeCell ref="C27:F31"/>
    <mergeCell ref="C32:F36"/>
  </mergeCells>
  <hyperlinks>
    <hyperlink ref="P8" r:id="rId1" display="ta2902@isis.ocn.ne.jp"/>
    <hyperlink ref="S8" r:id="rId2" display="http://sailing.p-kit.com"/>
    <hyperlink ref="S2" r:id="rId3" display="http://sailing.p-kit.com"/>
  </hyperlinks>
  <printOptions/>
  <pageMargins left="0.49" right="0.27" top="0.36" bottom="0.38" header="0.22" footer="0.17"/>
  <pageSetup orientation="landscape" paperSize="9" scale="84" r:id="rId5"/>
  <headerFooter alignWithMargins="0">
    <oddFooter>&amp;C&amp;P／&amp;N&amp;R&amp;"ＭＳ ゴシック,標準"&amp;12戦略目標管理研究会作成</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無料経営診断サービス</dc:title>
  <dc:subject>モチベーション簡易診断シート</dc:subject>
  <dc:creator>戦略目標管理研究会</dc:creator>
  <cp:keywords/>
  <dc:description/>
  <cp:lastModifiedBy>Owner</cp:lastModifiedBy>
  <cp:lastPrinted>2012-03-20T14:52:05Z</cp:lastPrinted>
  <dcterms:created xsi:type="dcterms:W3CDTF">2011-12-29T18:02:59Z</dcterms:created>
  <dcterms:modified xsi:type="dcterms:W3CDTF">2012-03-20T15:50:41Z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